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750" activeTab="0"/>
  </bookViews>
  <sheets>
    <sheet name="текст" sheetId="1" r:id="rId1"/>
    <sheet name="Прил1 Источники" sheetId="2" r:id="rId2"/>
    <sheet name="Прил 2 ГАД" sheetId="3" r:id="rId3"/>
    <sheet name="Прил 3 ГАИ" sheetId="4" r:id="rId4"/>
    <sheet name="Прил 4 Доходы 2021-23" sheetId="5" r:id="rId5"/>
    <sheet name="Прил 5 Расходы 2021-23" sheetId="6" r:id="rId6"/>
    <sheet name="Прил6 Ведом.структура 2021-23" sheetId="7" r:id="rId7"/>
    <sheet name="Прил 7 ЦСР,ВР,РП)2021-23" sheetId="8" r:id="rId8"/>
  </sheets>
  <definedNames/>
  <calcPr fullCalcOnLoad="1"/>
</workbook>
</file>

<file path=xl/sharedStrings.xml><?xml version="1.0" encoding="utf-8"?>
<sst xmlns="http://schemas.openxmlformats.org/spreadsheetml/2006/main" count="988" uniqueCount="500">
  <si>
    <t>Непрограмные расходы на функционирование высшего должностного лица муниципального образования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</si>
  <si>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</si>
  <si>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</si>
  <si>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Непрограмные расходы отдельных органов местного самоуправления</t>
  </si>
  <si>
    <t>Функционирование администрации Пятковского сельсовета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</si>
  <si>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</si>
  <si>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Расходы на выплаты персоналу государственных (муниципальных) органов</t>
  </si>
  <si>
    <t>Закупка товаров,работ и услуг для государственных(муниципальных) нужд</t>
  </si>
  <si>
    <t>Иные закупки товаров,работ и улуг для обеспечения государственных(муниципальных) нужд</t>
  </si>
  <si>
    <t>Иные бюджетные ассигнования</t>
  </si>
  <si>
    <t>Уплата налогов, сборов и иных платежей</t>
  </si>
  <si>
    <t>Непрограммные расходы отдельных органов местного самоуправления</t>
  </si>
  <si>
    <t>Резервные фонды исполнительных органов местного самоуправления по администрации Пятковского сельсовета в рамках непрограмных расходов отдельных органов местного самоуправления</t>
  </si>
  <si>
    <t>Резервные средства</t>
  </si>
  <si>
    <t>Национальная безовасность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</si>
  <si>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</si>
  <si>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Муниципальная программа Пятковского сельсовета"Создание безопасных и комфортных условий для проживания на территории Пятковского сельсовета"</t>
  </si>
  <si>
    <t>Подпрограмма "Обеспечение безопасности жителей Пятковского сельсовета"</t>
  </si>
  <si>
    <t>Дотации бюджетам субъектов Российской Федерации и муниципальных образований</t>
  </si>
  <si>
    <t>0314</t>
  </si>
  <si>
    <t>0409</t>
  </si>
  <si>
    <t>182 1 01 02010 01 0000 110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</si>
  <si>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</si>
  <si>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</si>
  <si>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</si>
  <si>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</si>
  <si>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 расположенным в границах сельских поселений</t>
  </si>
  <si>
    <t xml:space="preserve">Прочие межбюджетные трансферты передаваемые бюджетам сельских поселений 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</si>
  <si>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</si>
  <si>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сельского поселения</t>
  </si>
  <si>
    <t>Прочие доходы от компенсации затрат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</si>
  <si>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</si>
  <si>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</si>
  <si>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</si>
  <si>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</si>
  <si>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Прочие поступления 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</si>
  <si>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</si>
  <si>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</si>
  <si>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 1 08 04020 01 4000 110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</si>
  <si>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</si>
  <si>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</si>
  <si>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несвоевременное осуществление такого возврата и процентов, начисленных  на излишне взысканные суммы</t>
  </si>
  <si>
    <t xml:space="preserve">     Статья 6. Индексация размеров денежного вознаграждения выборных должностных лиц, осуществляющих свои полномочия на постоянной основе,     </t>
  </si>
  <si>
    <t xml:space="preserve"> членов выборных органов местного самоуправления, и должностных окладов</t>
  </si>
  <si>
    <t>по должностям  муниципальной службы.</t>
  </si>
  <si>
    <t>к проекту решения Пятковского сельского</t>
  </si>
  <si>
    <t>к проекту  решения Пятковского сельского</t>
  </si>
  <si>
    <r>
      <t xml:space="preserve"> </t>
    </r>
    <r>
      <rPr>
        <sz val="11"/>
        <rFont val="Times New Roman"/>
        <family val="1"/>
      </rPr>
      <t>к проекту решения Пятковского сельского</t>
    </r>
  </si>
  <si>
    <t xml:space="preserve">                                                                                                                                    к проекту решения  Пятковского сельского  </t>
  </si>
  <si>
    <t>828 1 13 02065 10 0000 130</t>
  </si>
  <si>
    <t xml:space="preserve">Содержание автомобильных дорог и инженерных сооружений на них в границах   поселений  за счет средств муниципального дорожного фонда в рамках подпрограммы "Содержание автомобильных дорог общего пользования Пятковского сельсовета" муниципальной программы Пятковского сельсовета " Создание безопасных и комфортных условий для проживания на территории Пятковского сельсовета"  </t>
  </si>
  <si>
    <t xml:space="preserve">Прочие мероприятия по благоустройствк городских округов и поселений в рамках подпрограммы "Благоустройство территории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</si>
  <si>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 xml:space="preserve">Меприятия в области организации водоснабжения населения в рамках подпрограммы "Благоустройство территории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</si>
  <si>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>Подпрограмма "Содержание автомобильных дорог общего пользования Пятковского сельсовета "</t>
  </si>
  <si>
    <t>Содержание автомобильных дорог и инжинерных сооружений на них в границах поселений за счет средств муниципального дорожного фонда в рамках подпрограммы "Содержание автомобильных дорог общего пользования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</si>
  <si>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 xml:space="preserve">Обеспечение мероприятий по первичным мерам пожарной безопасности в рамках подпрограммы "Обеспечение безопасности жителей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</si>
  <si>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 xml:space="preserve">Резервные фонды  </t>
  </si>
  <si>
    <t>Функционирование Правительства РФ, высших исполнительных органов власти субъектов РФ, местных администраций</t>
  </si>
  <si>
    <t>Иные межбюджетные ассигнования</t>
  </si>
  <si>
    <t xml:space="preserve">                                                                                                                                                                                                      Приложение 10</t>
  </si>
  <si>
    <t>000 1 03 00000 00 0000 000</t>
  </si>
  <si>
    <t>100 1 03 02230 01 0000 110</t>
  </si>
  <si>
    <t>100 1 03 02240 01 0000 110</t>
  </si>
  <si>
    <t>100 1 03 02250 01 0000 110</t>
  </si>
  <si>
    <t>100 1 03 02260 01 0000 110</t>
  </si>
  <si>
    <t>Подпрограмма "Обеспечение безопасности Жителей  Пятковского сельсовета"</t>
  </si>
  <si>
    <t>Непрограммные расходы на функционирование высшего должностного лица муниципального образования</t>
  </si>
  <si>
    <t>НАЛОГИ НА ТОВАРЫ (РАБОТЫ, УСЛУГИ), РЕАЛИЗУЕМЫЕ НА ТЕРРИТОРИИ РОССИЙСКОЙ ФЕДЕРАЦИИ</t>
  </si>
  <si>
    <t>Расходы на выплаты персоналу в целях обеспечения выполнения функций государственными(муниципальными) органами, казенными учреждениями,органами управления государственными внебюджетными фондами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</si>
  <si>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</si>
  <si>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</si>
  <si>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Организация и содержание мест захоронения в рамках подпрограммы"Благоустройство территории Пятковского сельсовета"муниципальной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</si>
  <si>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>Подпрограмма ""Благоустройство территории Пятковского сельсовета "</t>
  </si>
  <si>
    <t>Прочие мероприятия  в области жилищно-коммунального  хозяйства в рамках подпрограммы""Благоустройство территории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</si>
  <si>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 xml:space="preserve">       1. Доходы от сдачи в аренду имущества, находящегося в муниципальной собственности и переданного в оперативное управление муниципальным бюджетным учреждениям культуры направляются на содержание и развитие их материально- технической базы.  </t>
  </si>
  <si>
    <r>
      <t xml:space="preserve">        2. </t>
    </r>
    <r>
      <rPr>
        <sz val="12"/>
        <rFont val="Times New Roman"/>
        <family val="1"/>
      </rPr>
      <t>В целях использования доходов от сдачи в аренду имущества и от приносящей доход деятельности муниципальные бюджетные учреждения ежемесячно до 25-го числа месяца, предшествующего планируемому, направляют информацию главным распорядителям средств сельского бюджета о фактическом их поступлении. Информация представляется нарастающим итогом с начала текущего финансового года с указанием поступлений в текущем месяце.</t>
    </r>
  </si>
  <si>
    <r>
      <t xml:space="preserve">        3. </t>
    </r>
    <r>
      <rPr>
        <sz val="12"/>
        <rFont val="Times New Roman"/>
        <family val="1"/>
      </rPr>
      <t>Главные распорядители средств сельского бюджета на основании информации о фактическом поступлении доходов от сдачи в аренду имущества и от приносящей доход деятельности ежемесячно до 28-го числа месяца, предшествующего планируемому, формируют заявки на финансирование на очередной месяц с указанием даты предполагаемого финансирования.</t>
    </r>
  </si>
  <si>
    <r>
      <t xml:space="preserve">          4. </t>
    </r>
    <r>
      <rPr>
        <sz val="12"/>
        <rFont val="Times New Roman"/>
        <family val="1"/>
      </rPr>
      <t>Администрация Пятковского сельсовета осуществляет зачисление денежных средств на лицевые счета соответствующих муниципальных бюджетных учреждений, открытые в Управлении Федерального казначейства Красноярского края в соответствии с заявками на финансирование по датам предполагаемого финансирования.</t>
    </r>
  </si>
  <si>
    <t>ВСЕГО</t>
  </si>
  <si>
    <t xml:space="preserve">                                                                                                                                                                                                           (рублей)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</si>
  <si>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</si>
  <si>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</si>
  <si>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</si>
  <si>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</si>
  <si>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</si>
  <si>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</si>
  <si>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</si>
  <si>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</si>
  <si>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</si>
  <si>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Всего</t>
  </si>
  <si>
    <t xml:space="preserve">                        </t>
  </si>
  <si>
    <t>(рублей)</t>
  </si>
  <si>
    <t>Сумма</t>
  </si>
  <si>
    <t>№  строки</t>
  </si>
  <si>
    <t>Код</t>
  </si>
  <si>
    <t xml:space="preserve">Источники внутреннего финансирования дефицита 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</si>
  <si>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относящиеся к источникам финансирования дефицитов бюджетов Российской Федерации</t>
  </si>
  <si>
    <t>Перечень главных администраторов доходов бюджета поселения</t>
  </si>
  <si>
    <t>Наименование кода классификации доходов бюджета</t>
  </si>
  <si>
    <t>Дорожное хозяйство ( дорожный фонд)</t>
  </si>
  <si>
    <t>Дорожное хозяйство (дорожный фонд)</t>
  </si>
  <si>
    <t xml:space="preserve">Муниципальная программа Пятковского сельсовета"Создание безопасных и комфортных условий для проживания на территории Пятковского сельсовета" </t>
  </si>
  <si>
    <t xml:space="preserve">Обеспечение мероприятий по первичным мерам пожарной безопасности в рамках подпрогрпммы "Обеспечение безопасности жителей Пятковского сельсовета" муниципальной программы  Пятковского сельсовета "Создание безопасных и комфортных условий для проживания на территории Пятковского сельсовета" </t>
  </si>
  <si>
    <t>Подпрограмма "Благоустройство территории Пятковского сельсовета "</t>
  </si>
  <si>
    <t xml:space="preserve">Уличное освещение в рамках подпрограммы "Благоустройство территории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 </t>
  </si>
  <si>
    <t xml:space="preserve">Мероприятия в области организации водоснабжения населения в рамках подпрограммы "Благоустройство территории Пятковского сельсовета "  муниципальной программы Пятковского сельсовета "Создание безопасных и комфортных условий для прживания на территории Пятковского сельсовета" </t>
  </si>
  <si>
    <t>Подпрограмма "Благоустройство территории Пятковского сельсовета"</t>
  </si>
  <si>
    <t>Прочие мероприятия по благоустройству городских округов и поселений в рамках подпрограммы"Благоустройство территории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</si>
  <si>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 xml:space="preserve">Муниципальная программа "Создание безопасных и комфортных условий для проживания на территории Пятковского сельсовета" </t>
  </si>
  <si>
    <t>Прочие мероприятия в области жилищно-комунального хозяйства в рамках подрограммы "Благоустройство територий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</si>
  <si>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1 17 05050 10 0000 180</t>
  </si>
  <si>
    <t>828 01 05 00 00 00 0000 000</t>
  </si>
  <si>
    <t>828 01 05 00 00 00 0000 500</t>
  </si>
  <si>
    <t>828 01 05 02 00 00 0000 500</t>
  </si>
  <si>
    <t>828 01 05 02 01 00 0000 510</t>
  </si>
  <si>
    <t>828 01 05 02 01 10 0000 510</t>
  </si>
  <si>
    <t>828 01 05 00 00 00 0000 600</t>
  </si>
  <si>
    <t>828 01 05 02 00 00 0000 600</t>
  </si>
  <si>
    <t>828 01 05 02 01 00 0000 610</t>
  </si>
  <si>
    <t>828 01 05 02 01 10 0000 610</t>
  </si>
  <si>
    <t>Администрация Пятковского сельсовета Казачинского района Красноярского края</t>
  </si>
  <si>
    <t xml:space="preserve">Администрация Пятковского сельсовета              </t>
  </si>
  <si>
    <t>828 2 02 00000 00 0000 000</t>
  </si>
  <si>
    <t>Налог на имущество физических лиц</t>
  </si>
  <si>
    <t>Условно утвержденные расходы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</si>
  <si>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</si>
  <si>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</si>
  <si>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</si>
  <si>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</si>
  <si>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Государственная пошлина за совершение нотариальных действий (за исключением действий, соверщаемых консульскими учреждениями Российской Федерации) </t>
  </si>
  <si>
    <t>828 1 08 04020 01 0000 110</t>
  </si>
  <si>
    <t>Дотации на выравнивание бюджетной обеспеченности</t>
  </si>
  <si>
    <t>Субвенции местным бюджетам на выполнение государственных полномочий субъектов Российской Федерации</t>
  </si>
  <si>
    <t xml:space="preserve">Муниципальная программа Пятковского сельсовета "Создание безопасных и комфортных условий для проживания на территории Пятковского сельсовета" </t>
  </si>
  <si>
    <t xml:space="preserve">Подпрограмма "Содержание автомобильных дорог общего пользования Пятковского сельсовета"  </t>
  </si>
  <si>
    <t>Уличное освещение в рамках подпрограммы "Благоустройство территории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</si>
  <si>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1 17 01050 10 0000 180</t>
  </si>
  <si>
    <t xml:space="preserve">               № строки</t>
  </si>
  <si>
    <t>Код главного администратора</t>
  </si>
  <si>
    <t>Код классификации доходов бюджета</t>
  </si>
  <si>
    <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Приложение 1</t>
    </r>
  </si>
  <si>
    <t>200</t>
  </si>
  <si>
    <t>240</t>
  </si>
  <si>
    <t>1 13 02065 10 0000 130</t>
  </si>
  <si>
    <t>1 13 01995 10 0000 130</t>
  </si>
  <si>
    <t>1 16 23051 10 0000 140</t>
  </si>
  <si>
    <t>1 16 23052 10 0000 140</t>
  </si>
  <si>
    <t>000 1 03 02000 01 0000 110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</si>
  <si>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</si>
  <si>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</si>
  <si>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</si>
  <si>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</si>
  <si>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Коммунальное хозяйство</t>
  </si>
  <si>
    <t>0502</t>
  </si>
  <si>
    <t>Администрация Пятковского сельсовета</t>
  </si>
  <si>
    <t>Пятковский сельский Совет депутатов</t>
  </si>
  <si>
    <t> 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</si>
  <si>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действий(сумма дохода)</t>
  </si>
  <si>
    <t xml:space="preserve">                                                                                                                  Приложение  2</t>
  </si>
  <si>
    <t xml:space="preserve">Культура, кинематография </t>
  </si>
  <si>
    <t>№ строки</t>
  </si>
  <si>
    <t>Код группы, подгруппы, статьи и вида источников</t>
  </si>
  <si>
    <t xml:space="preserve">          Наименование показателя</t>
  </si>
  <si>
    <t>Функционирование Главы сельсовета</t>
  </si>
  <si>
    <t xml:space="preserve">Увеличение прочих остатков денежных средств  бюджетов поселений           </t>
  </si>
  <si>
    <t xml:space="preserve">Уменьшение прочих остатков денежных средств  бюджетов поселений          </t>
  </si>
  <si>
    <t xml:space="preserve">    Код ведомства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</si>
  <si>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</si>
  <si>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000 1 00 00000 00 0000 000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</si>
  <si>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</si>
  <si>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</si>
  <si>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</si>
  <si>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</si>
  <si>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</si>
  <si>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</si>
  <si>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</si>
  <si>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182 1 06 01000 00 0000 110</t>
  </si>
  <si>
    <t>182 1 06 01030 10 0000 110</t>
  </si>
  <si>
    <t>182 1 06 06000 00 0000 110</t>
  </si>
  <si>
    <t>Земельный налог</t>
  </si>
  <si>
    <t>000 1 08 00000 00 0000 000</t>
  </si>
  <si>
    <t>ГОСУДАРСТВЕННАЯ ПОШЛИНА</t>
  </si>
  <si>
    <t>000 1 08 04000 01 0000 110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</si>
  <si>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</si>
  <si>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</si>
  <si>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</si>
  <si>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</si>
  <si>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</si>
  <si>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</si>
  <si>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</si>
  <si>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</si>
  <si>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 передаваемые бюджетам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</si>
  <si>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Приложение 4</t>
    </r>
  </si>
  <si>
    <t>Приложение 4</t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</si>
  <si>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</si>
  <si>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</si>
  <si>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</si>
  <si>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</si>
  <si>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</si>
  <si>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</si>
  <si>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</si>
  <si>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</si>
  <si>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</si>
  <si>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0100</t>
  </si>
  <si>
    <t>0102</t>
  </si>
  <si>
    <t>0104</t>
  </si>
  <si>
    <t>0500</t>
  </si>
  <si>
    <t>0503</t>
  </si>
  <si>
    <t>0800</t>
  </si>
  <si>
    <t>0801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</si>
  <si>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</si>
  <si>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</si>
  <si>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 xml:space="preserve">       Статья 2. Главные администраторы </t>
  </si>
  <si>
    <t>Другие общегосударственные вопросы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</si>
  <si>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</si>
  <si>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</si>
  <si>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</si>
  <si>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 xml:space="preserve">      Приложение 3 </t>
  </si>
  <si>
    <t xml:space="preserve">Главные администраторы источников </t>
  </si>
  <si>
    <t xml:space="preserve"> внутреннего финансирования дефицита бюджета поселения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</si>
  <si>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</si>
  <si>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0111</t>
  </si>
  <si>
    <t>0113</t>
  </si>
  <si>
    <t xml:space="preserve">                      Красноярский край Казачинский район</t>
  </si>
  <si>
    <t xml:space="preserve">                                                    </t>
  </si>
  <si>
    <t xml:space="preserve">     3)  дефицит  бюджета поселения в сумме 0 рублей;</t>
  </si>
  <si>
    <t xml:space="preserve">                    </t>
  </si>
  <si>
    <t xml:space="preserve">                             </t>
  </si>
  <si>
    <t>1 16 51040 02 0000 140</t>
  </si>
  <si>
    <t>Расходы на выплаты  персоналу государственных (муниципальных) органов</t>
  </si>
  <si>
    <t>1 13 02995 10 0000 130</t>
  </si>
  <si>
    <t>1 14 02053 10 0000 410</t>
  </si>
  <si>
    <t>1 14 06025 10 0000 430</t>
  </si>
  <si>
    <t>1 16 90050 10 0000 140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</si>
  <si>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</si>
  <si>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Культура, кинематография</t>
  </si>
  <si>
    <t xml:space="preserve">      Статья 1. Основные характеристики бюджета поселения                                                                                                                               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</si>
  <si>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</si>
  <si>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 же имущества государственных и муниципальных унитарных предприятий, в том числе казенных)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</si>
  <si>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</si>
  <si>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</si>
  <si>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828 1 11 05075 10 0000 120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</si>
  <si>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</si>
  <si>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</si>
  <si>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</si>
  <si>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</si>
  <si>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</si>
  <si>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</si>
  <si>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</si>
  <si>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 1 11 05075 10 0000 120</t>
  </si>
  <si>
    <t xml:space="preserve">         Установить, что публичные нормативные обязательства поселения не принимаются.</t>
  </si>
  <si>
    <t xml:space="preserve">     4) источники внутреннего финансирования дефицита бюджета поселения  в сумме 0  рублей согласно приложению 1 к настоящему Решению.                                                                                                                                                                                    </t>
  </si>
  <si>
    <t xml:space="preserve">       1. Утвердить перечень  главных администраторов доходов бюджета поселения и закрепленные за ними доходные источники согласно приложению 2 к настоящему Решению.</t>
  </si>
  <si>
    <t xml:space="preserve">      2. Утвердить перечень главных администраторов источников внутреннего финансирования дефицита бюджета поселения и закрепленные за ними источники внутреннего финансирования дефицита бюджета поселения согласно приложению 3 к настоящему Решению.</t>
  </si>
  <si>
    <r>
      <t xml:space="preserve">        </t>
    </r>
    <r>
      <rPr>
        <b/>
        <sz val="12"/>
        <rFont val="Times New Roman"/>
        <family val="1"/>
      </rPr>
      <t>классификации Российской Федерации</t>
    </r>
  </si>
  <si>
    <t xml:space="preserve">     сельсовета</t>
  </si>
  <si>
    <t>Наименование главных распорядителей бюджетных средств и показателей бюджетной классификации</t>
  </si>
  <si>
    <t>Раздел, подраздел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</si>
  <si>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</si>
  <si>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</si>
  <si>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</si>
  <si>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</si>
  <si>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Денежные взыскания (штрафы), установленные законами субьектов Российской Федерации за несоблюдение муниципальных правовых актов, зачисляемые в бюджеты 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</si>
  <si>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</si>
  <si>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</si>
  <si>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</si>
  <si>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 полномочий субьектов Российской Федерации</t>
  </si>
  <si>
    <t>Субвенции бюджетам сельских поселений на выполнение государственных  полномочий по созданию и обеспечению деятельности административных комиссий</t>
  </si>
  <si>
    <t>Прочие межбюджетные трансферты передаваемые бюджетам сельских поселений на поддержку мер по сбалансированности бюджетов</t>
  </si>
  <si>
    <t xml:space="preserve">Доходы, поступающие в порядке возмещения расходов, понесенных в связи с эксплуатацией имущества </t>
  </si>
  <si>
    <t>Субвенции бюджетам сельских поселений по организации проведения мероприятий по отлову, учету, содержанию и иному обращению с безнадзорными домашними животными</t>
  </si>
  <si>
    <t>Условно утвержденные</t>
  </si>
  <si>
    <t>Итого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</si>
  <si>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</si>
  <si>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Доходы бюджетов сельских поселений от возврата бюджетными учреждениями остатков субсидий прошлых лет</t>
  </si>
  <si>
    <t>500</t>
  </si>
  <si>
    <t>540</t>
  </si>
  <si>
    <t>Межбюджетные трансферты</t>
  </si>
  <si>
    <t>0</t>
  </si>
  <si>
    <t>Содержание автомобильных дорог и инженерных сооружений на них в границах   поселений  в рамках подпрограммы "Содержание автомобильных дорог общего пользования Пятковского сельсовета " муниципальной программы Пятковского сельсовета " Создание безопасных и комфортных условий для проживания на территории Пятковского сельсовета" .</t>
  </si>
  <si>
    <t>04</t>
  </si>
  <si>
    <t>09</t>
  </si>
  <si>
    <t>0120082120</t>
  </si>
  <si>
    <t>Межбюджетные трансферты общего характера бюджетам субьектов Российской Федерации и муниципальных организаций</t>
  </si>
  <si>
    <t>1400</t>
  </si>
  <si>
    <t>1403</t>
  </si>
  <si>
    <t>Муниципальная программа Пятковского сельсовета  "Создание безопасных и комфортных условий для проживания на территории Пятковского сельсовета"</t>
  </si>
  <si>
    <t>Подпрограмма "Прочие мероприятия Пятковского сельсовета"</t>
  </si>
  <si>
    <t>Межбюджетные трансферты ,передаваемые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обеспечению жителей поселения услугами организации культуры в рамках подпрограммы"Прочие мероприятия Пятковского сельсовета"муниципальной программы Пятковского сельсовета "Создание безопасных и комфортных условий для проживания на территории Пятковского сельсовет</t>
  </si>
  <si>
    <t>0140000000</t>
  </si>
  <si>
    <t>0140082060</t>
  </si>
  <si>
    <t>Прочие межбюджетные трансферты ,передаваемые бюджетам муниципальных районов из бюджетов поселений на осуществление части полномочий  органами местного самоуправления поселений, по внешнему муниципальному финансовому контролю сельских поселений в рамках непрограмных расходов отдельных органов местного самоуправления</t>
  </si>
  <si>
    <t>Прочие межбюджетные трансферты общего характера</t>
  </si>
  <si>
    <t>Возврат остатков субвенций на осуществление первичного воинского учета на территориях , где отсутствуют военные комиссариаты из бюджетов сельских поселений</t>
  </si>
  <si>
    <t>Глава сельсовета                                                       Т.И.Тюлькова</t>
  </si>
  <si>
    <t>2 02 15001 10 0020 150</t>
  </si>
  <si>
    <t>2 02 15001 10 0030 150</t>
  </si>
  <si>
    <t>2 02 35118 10 0000 150</t>
  </si>
  <si>
    <t>2 02 30024 10 4901 150</t>
  </si>
  <si>
    <t>2 02 30024 10 4902 150</t>
  </si>
  <si>
    <t>2 07 05020 10 0000 150</t>
  </si>
  <si>
    <t>2 07 05030 10 0000 150</t>
  </si>
  <si>
    <t>2 08 05000 10 0000 150</t>
  </si>
  <si>
    <t>2 18 60010 10 0000 150</t>
  </si>
  <si>
    <t>2 19 35118 10 0000 150</t>
  </si>
  <si>
    <t>828 2 02 15000 00 0000 150</t>
  </si>
  <si>
    <t>828 2 02 15001 00 0000 150</t>
  </si>
  <si>
    <t>828 2 02 15001 10 0000 150</t>
  </si>
  <si>
    <t>828 2 02 15001 10 0020 150</t>
  </si>
  <si>
    <t>828 2 02 15001 10 0030 150</t>
  </si>
  <si>
    <t>828 2 02 30000 00 0000 150</t>
  </si>
  <si>
    <t>828 2 02 35118 00 0000 150</t>
  </si>
  <si>
    <t>828 2 02 35118 10 0000 150</t>
  </si>
  <si>
    <t>828 2 02 30024 00 0000 150</t>
  </si>
  <si>
    <t>828 2 02 30024 10 0000 150</t>
  </si>
  <si>
    <t>828 2 02 30024 10 4901 150</t>
  </si>
  <si>
    <t>828 2 02 40000 00 0000 150</t>
  </si>
  <si>
    <t>828 2 02 49999 00 0000 150</t>
  </si>
  <si>
    <t>828 2 02 49999 10 0000 150</t>
  </si>
  <si>
    <t>828 2 02 49999 10 0002 150</t>
  </si>
  <si>
    <t>Социальная политика</t>
  </si>
  <si>
    <t>Пенсионное обеспечение</t>
  </si>
  <si>
    <t>1000</t>
  </si>
  <si>
    <t>1001</t>
  </si>
  <si>
    <t>Межбюджетные трансферты ,передаваемые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замещающим муниципальные должности и лицам, замещавщим должности муниципальной службы в органах местного самоуправления поселений Пятковского сельсовета в рамках подпрограммы "Прочие мероприятия Пятковского сельсовета"муниципальной программы Пятковского сельсовета "Создание безопасных и комфортных условий для проживания на территории Пятковского сельсовет</t>
  </si>
  <si>
    <t>0140082110</t>
  </si>
  <si>
    <t>Сумма на 2021 год</t>
  </si>
  <si>
    <t xml:space="preserve">      Статья 8. Общая предельная штатная численность выборных должностных лиц, осуществляющих свои полномочия на постоянной основе, членов выборных органов местного самоуправления, муниципальных служащих.</t>
  </si>
  <si>
    <t xml:space="preserve">      1. Утвердить основные характеристики бюджета поселения на 2020 год:</t>
  </si>
  <si>
    <t xml:space="preserve">      1. Утвердить в пределах общего объема расходов,  установленного статьей 1 настоящего Решения распределение бюджетных ассигнований по разделам и  подразделам бюджетной классификации расходов бюджетов Российской Федерации:</t>
  </si>
  <si>
    <t xml:space="preserve">       1) на сумму доходов,  дополнительно полученных от оеазания платных услуг,  безвозмездных поступлений от физических и юридических лиц, в том числе добровольных пожертвований, и от иной,приносящий доход деятельности,осуществляемой казенными учреждениями сверх утвержденных настоящим Решением и бюджетной сметойбюджетных ассигнований на обеспечение деятельности сельских казенных учреждений и направленных на финансирование расходов данных учреждений в соответствии с бюджетной сметой;</t>
  </si>
  <si>
    <t xml:space="preserve">     2) в случаях образования,переименования, реорганизации, ликвидации органов местного самоуправления администрация Пятковского сельсовета, за счет перераспределения их полномочий и численности в пределах общего объема средств,предусмотренных настоящим решением, на обеспечение их деятельности;</t>
  </si>
  <si>
    <t xml:space="preserve">      3) в случаях переименования, реорганизации, ликвидации, создания муниципальных учреждений, в том числе путем изменения типа существующих сельских учреждений, перераспределения объема оказываемых муниципальных услуг, выполнения работ и (или) исполняемых муниципальных функций и численности в пределах общего объёма средств, предусмотренных настоящим решением, на обеспечение их деятельности;</t>
  </si>
  <si>
    <t xml:space="preserve">      4) в случае перераспределения бюджетных ассигнований в пределах общего объёма расходов, предусмотренных муниципальному бюджетному или автономному учреждению в виде субсидий, включая субсидии на возмещение нормативных затрат, связанных с оказанием ими в соответствии с муниципальным заданием муниципальных услуг (выполнение работ), бюджетных инвестиций;</t>
  </si>
  <si>
    <t xml:space="preserve">   5) в случая  изменения размеров субсидий, предусмотренных муниципальным бюджетным или автономным учреждением на возмещение нормативных затрат, связанных с оказанием ими в соответствии с муниципальным заданием муниципальных услуг (выполнением работ)</t>
  </si>
  <si>
    <t xml:space="preserve">     6) на сумму средств межбюджетных трансфертов, передаваемых из районного бюджета  на осуществление отдельных целевых расходов на основании федеральных и краевых законов и (или) нормативных правовых актов Президента Российской Федерации И правительства Российской Федерации, Правительства Красноярского края, Губернатора Красноярского края, а также соглашений, заключенных с главными распорядителями средств краевого бюджета, и уведомлений главных распорядителей средств краевого бюджета; </t>
  </si>
  <si>
    <t xml:space="preserve">     7) в случае уменьшения суммы средств межбюджетных трансвертов из районного бюджета;</t>
  </si>
  <si>
    <t xml:space="preserve">   8) в пределах общего объёма средств, предусмотренных настоящим Решением для финансирования мероприятий в рамках одной муниципальной программы администрации Пятковского сельсовета, после внесения изменений в указанную программу в установленном порядке;</t>
  </si>
  <si>
    <t xml:space="preserve">   9) на сумму остатков средств , полученных сельскими казенными учреждениями от платных услуг, безвозмездных поступлений от физических и юридических лиц, в том числе добровольных пожертвований, и от иной, приносящий доход деятельности, осуществляемой сельскими казенными учреждениями по состоянию на 1 января 2020 года, которые направляются на финансирование расходов данных учреждений в соответствии с бюджетной сметой;</t>
  </si>
  <si>
    <t xml:space="preserve">     10) в случае перераспределения бюджетных ассигнований в пределах общего объёма средств, предусмотренных настоящим Решением по главнеому распорядителю средств бюджета поселения муниципальным бюджетным или автономным учреждением в виде субсидии на цели, не связанные с финансовым обеспечением выполнения муниципального задания.</t>
  </si>
  <si>
    <t xml:space="preserve">  2022 год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</si>
  <si>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</si>
  <si>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2 02 49999 10 0002 150</t>
  </si>
  <si>
    <t>2 02 05099 10 0000 150</t>
  </si>
  <si>
    <t>Прочие безвозмездные поступления от негосударственных организаций в бюджеты сельских поселений</t>
  </si>
  <si>
    <t xml:space="preserve">                                            ДОХОДЫ БЮДЖЕТА ПОСЕЛЕНИЯ НА 2020 ГОД</t>
  </si>
  <si>
    <t>754180,00</t>
  </si>
  <si>
    <t>Сумма на 2022 год</t>
  </si>
  <si>
    <t xml:space="preserve">    Статья 13. Муниципальный внутренний долг  Пятковского </t>
  </si>
  <si>
    <t xml:space="preserve">      Статья 11. Дорожный фонд  Пятковского сельсовета</t>
  </si>
  <si>
    <t xml:space="preserve">    на 1 января 2021 года в сумме 0,00 рублей, в том числе  по муниципальным гарантиям в сумме 0,00 рублей;</t>
  </si>
  <si>
    <t xml:space="preserve">     на 1 января 2022 года в сумме 0,00 рублей, в том числе по муниципальным гарантиям в сумме 0,00 рублей;</t>
  </si>
  <si>
    <t xml:space="preserve">      на 1 января 2023 года в сумме 0,00 рублей, в том числе по муниципальным гарантиям в сумме 0,00 рублей.</t>
  </si>
  <si>
    <r>
      <t xml:space="preserve">       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Предельный объем расходов на обслуживание муниципального долга в  Пятковском сельсовете не должен превышать:</t>
    </r>
  </si>
  <si>
    <t xml:space="preserve">                            Статья14.Иные межбюджетные трансферты</t>
  </si>
  <si>
    <r>
      <t xml:space="preserve">      Статья 12.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Резервный фонд Пятковского сельсовета</t>
    </r>
    <r>
      <rPr>
        <sz val="12"/>
        <rFont val="Times New Roman"/>
        <family val="1"/>
      </rPr>
      <t xml:space="preserve">    </t>
    </r>
  </si>
  <si>
    <r>
      <t xml:space="preserve">     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Утвердить предельный объем муниципального долга Пятковского сельсовета в сумме:</t>
    </r>
  </si>
  <si>
    <r>
      <t xml:space="preserve">     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Утвердить верхний предел муниципального внутреннего долга   Пятковского сельсовета по долговым обязательствам поселения:</t>
    </r>
  </si>
  <si>
    <t>Дотации бюджетам сельских поселений на выравнивание  бюджетной обеспеченности из районного бюджета за счет субсидии из краевого бюджета.</t>
  </si>
  <si>
    <t>Дотации бюджетам сельских поселений на выравнивание  бюджетной обеспеченности из районного бюджета за счет собственных доходов районного бюджета.</t>
  </si>
  <si>
    <t xml:space="preserve">     Статья 15. Публичные нормативные обязательства</t>
  </si>
  <si>
    <t xml:space="preserve">     Статья 16.  Вступление в силу настоящего решения</t>
  </si>
  <si>
    <r>
      <t xml:space="preserve"> </t>
    </r>
    <r>
      <rPr>
        <sz val="12"/>
        <rFont val="Times New Roman"/>
        <family val="1"/>
      </rPr>
      <t>Решение  вступает в силу с 1 января 2021 года,  и подлежит официальному опубликованию в течении 10 дней после его подписания.</t>
    </r>
  </si>
  <si>
    <t xml:space="preserve">      0,00 рублей в 2021 году;</t>
  </si>
  <si>
    <t xml:space="preserve">      0,00 рублей в 2022 году;</t>
  </si>
  <si>
    <t xml:space="preserve">      0,00 рублей в 2023 году.</t>
  </si>
  <si>
    <t xml:space="preserve">     Установить, что в расходной части бюджета поселения предусматривается резервный фонд  сельсовета на 2021 год в сумме 1500 рублей и плановый период 2022-2023 годов в сумме1500 рублей ежегодно.Расход средств резервного фонда осуществляется в соответствии с порядком, установленным администрацией Пятковского сельсовета</t>
  </si>
  <si>
    <t xml:space="preserve">         3) Установить, что погашение кредиторской задолженности, сложившейся по принятым в предыдущие годы, фактически произведенным, но не оплаченным по состоянию на 1 января 2021 года обязательствам, производится главными распорядителями средств бюджета поселения за счет утвержденных им бюджетных ассигнований на 2021 год.</t>
  </si>
  <si>
    <t xml:space="preserve">          2) Остатки средств бюджета поселения на 1 января 2021 года в полном объеме, за исключением неиспользованных остатков межбюджетных трансфертов, полученных из районного бюджета в форме субсидий, субвенций и иных межбюджетных трансфертов, имеющих целевое назначение, могут направляться на покрытие временных кассовых разрывов, возникающих в ходе исполнения бюджета поселения в 2021 году.</t>
  </si>
  <si>
    <t xml:space="preserve">          1) Установить, что не использованные по состоянию на 1 января 2021 года остатки межбюджетных трансфертов, предоставленных бюджету поселения за счет средств федерального бюджета в форме субвенций, субсидий, иных межбюджетных трансфертов, имеющих целевое назначение, подлежат возврату в районный бюджет в течение первых 5 рабочих дней 2021 года.</t>
  </si>
  <si>
    <t xml:space="preserve">Статья 10. Особенности выполнения бюджета в 2021 году </t>
  </si>
  <si>
    <r>
      <t xml:space="preserve">       Статья 9.</t>
    </r>
    <r>
      <rPr>
        <b/>
        <sz val="12"/>
        <color indexed="8"/>
        <rFont val="Times New Roman"/>
        <family val="1"/>
      </rPr>
      <t xml:space="preserve">  Особенности использования средств, получаемых казенными учреждениями в 2021 году</t>
    </r>
  </si>
  <si>
    <r>
      <t xml:space="preserve">    </t>
    </r>
    <r>
      <rPr>
        <sz val="12"/>
        <rFont val="Times New Roman"/>
        <family val="1"/>
      </rPr>
      <t xml:space="preserve">  Общая предельная численность выборных должностных лиц, осуществляющих свои полномочия на постоянной основе, членов выборных органов местного самоуправления, муниципальных служащих, принятая к финансовому обеспечению в 2021 году и плановом периоде 2022-2023 годов, составляет 3 штатных единицы, в том числе выборных должностных лиц, осуществляющих свои полномочия на постоянной основе- 1 штатная единица,численность работников, муниципальных служащих 2 штатных единицы.</t>
    </r>
  </si>
  <si>
    <t xml:space="preserve">                       Статья 5.Изменение показателей сводной бюджетной росписи                    бюджета поселения в 2021 году</t>
  </si>
  <si>
    <r>
      <t xml:space="preserve">        </t>
    </r>
    <r>
      <rPr>
        <b/>
        <sz val="12"/>
        <rFont val="Times New Roman"/>
        <family val="1"/>
      </rPr>
      <t xml:space="preserve">Статья 4. Распределение  на 2021 год и плановый период </t>
    </r>
  </si>
  <si>
    <r>
      <t xml:space="preserve">     </t>
    </r>
    <r>
      <rPr>
        <b/>
        <sz val="12"/>
        <rFont val="Times New Roman"/>
        <family val="1"/>
      </rPr>
      <t xml:space="preserve">   2022-2023 годов расходов бюджета поселения  по бюджетной </t>
    </r>
  </si>
  <si>
    <t xml:space="preserve">        Статья 3. Доходы бюджета поселений на 2021 год                                                                       </t>
  </si>
  <si>
    <t xml:space="preserve">        и плановый период 2022-2023 годов</t>
  </si>
  <si>
    <t xml:space="preserve">          «О  бюджете Пятковского сельсовета на 2021 год и плановый период</t>
  </si>
  <si>
    <t xml:space="preserve">                 2022-2023 годов»</t>
  </si>
  <si>
    <t xml:space="preserve">      _______.2020                                                                                                № </t>
  </si>
  <si>
    <t xml:space="preserve">  Совета депутатов  от  ____2020 № *    </t>
  </si>
  <si>
    <t>бюджета поселения в 2021 году и плановом периоде 2022-2023 годов</t>
  </si>
  <si>
    <t xml:space="preserve">   2021 год</t>
  </si>
  <si>
    <t xml:space="preserve">  2023 год</t>
  </si>
  <si>
    <t xml:space="preserve">                              Совета депутатов от _____2020 №___         </t>
  </si>
  <si>
    <t>2 02 29999 10 1049 150</t>
  </si>
  <si>
    <t>Прочие субсидии бюджетам сельских поселений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</si>
  <si>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Прочие субсидии бюджетам сельских поселений (содержание автомобильных дорог общего пользования местного значения за счет средств дорожного фонда Красноярского края)</t>
  </si>
  <si>
    <t>2 02 29999 10 7508 150</t>
  </si>
  <si>
    <t>2 02 29999 10 1060 150</t>
  </si>
  <si>
    <t>Прочие субсидии бюджетам сельских поселений (на реализациюмероприятий, направленных на повышение безопасности дорожного движения)</t>
  </si>
  <si>
    <t>2 02 29999 10 7412 150</t>
  </si>
  <si>
    <t>2 02 29999 10 7641 150</t>
  </si>
  <si>
    <t>Прочие субсидии бюджетам сельских поселений (на обеспечение первичных мер пожарной безопасности)</t>
  </si>
  <si>
    <t>Прочие субсидии бюджетам сельских поселений (на осуществление расходов, направленных на реализацию мероприятий по поддержке местных инициатив территорий городских и сельских поселений)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</si>
  <si>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</si>
  <si>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2 02 29999 10 7509 150</t>
  </si>
  <si>
    <t xml:space="preserve">Совета депутатов  от____.2020 г№__ </t>
  </si>
  <si>
    <t xml:space="preserve">Совета депутатов от ___.2020 г №__ </t>
  </si>
  <si>
    <t>Доходы бюджета поселений 2021 года</t>
  </si>
  <si>
    <t>Совета депутатов  от ______2020 г №__</t>
  </si>
  <si>
    <t>Сумма на 2023год</t>
  </si>
  <si>
    <t>Совета депутатов  от ___.2020 №__</t>
  </si>
  <si>
    <t>Сумма на 2023 год</t>
  </si>
  <si>
    <t>Совета депутатов  от ___.2020 г №__</t>
  </si>
  <si>
    <t>Сумма на 2021год</t>
  </si>
  <si>
    <t xml:space="preserve">          В соответствии со статьей 49 Устава Пятковского сельсовета, Пятковский сельский Совет депутатов РЕШИЛ: утвердить бюджет Пятковского сельсовета на 2021 год и плановый период 2022- 2023 годов со следующими показателями:</t>
  </si>
  <si>
    <t xml:space="preserve">      на 2021 год и плановый период 2022-2023 годов</t>
  </si>
  <si>
    <t xml:space="preserve">         2. Утвердить основные характеристики бюджета поселения на 2022 год и на 2023 год:</t>
  </si>
  <si>
    <t xml:space="preserve">    3)  дефицит(профицит)  бюджета поселения на 2022 год в сумме 0,00 рублей и на 2023 год в сумме   0,00 рублей;</t>
  </si>
  <si>
    <t xml:space="preserve">    4) источники внутреннего финансирования дефицита(профицита)   бюджета  поселения на 2022 год  в сумме 0,00 рублей и на 2023 год в сумме 0,00 рублей  согласно приложению 1                                                                                                                                                                   к настоящему Решению.</t>
  </si>
  <si>
    <t>Обеспечение пожарной безопасности</t>
  </si>
  <si>
    <t>0310</t>
  </si>
  <si>
    <t xml:space="preserve">       Распределение расходов бюджета поселения по разделам                                                                                              и подразделам классификации расходов бюджетов Российской                                                                                          Федерации на 2021 год и плановый период 2022-2023 годов</t>
  </si>
  <si>
    <t>2394631,11</t>
  </si>
  <si>
    <t>1278471,71</t>
  </si>
  <si>
    <t>3523,00</t>
  </si>
  <si>
    <t>1500,00</t>
  </si>
  <si>
    <t>327872,00</t>
  </si>
  <si>
    <t>Обеспечение первичных мер пожарной безопасности за счет средств краевого бюджета в рамках подпрограммы"Обеспечение безопасности жителей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</si>
  <si>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01300S4120</t>
  </si>
  <si>
    <t>0,00</t>
  </si>
  <si>
    <t>109420,00</t>
  </si>
  <si>
    <t>97500,00</t>
  </si>
  <si>
    <t>01200S5080</t>
  </si>
  <si>
    <t>01200S5090</t>
  </si>
  <si>
    <t>748717,00</t>
  </si>
  <si>
    <t>139651,00</t>
  </si>
  <si>
    <t>145238,00</t>
  </si>
  <si>
    <t>Средства на капитальный ремонт и ремонт автомобильных дорог общего пользования местного значения за счет средств дорожного фонда Красноярского края,в рамках подпрограммы "Содержание автомобильных дорог общего пользования Пятковского сельсовета" муниципальной программы Пятковского сельсоветв "Создание безопасных и комфортных условий для проживания на территории Пятковского сельсовета"</t>
  </si>
  <si>
    <t>Средства на реализацию мероприятий направленных на повышение безопасности дорожного движения,в рамках подпрограммы "Содержание автомобильных дорог общего пользования Пятковского сельсовета" муниципальной программы Пятковского сельсоветв "Создание безопасных и комфотных условий для проживания на территории Пятковского сельсовета"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</si>
  <si>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, в рамках подпрограммы "Содержание автомобильных дорог общего пользования Пятковского сельсовета " муниципальной программы Пятковского сельсовета "Создание безопасных и комфортных условий для проживания на территории Пятковского сельсовета"</t>
  </si>
  <si>
    <t>101400,00</t>
  </si>
  <si>
    <t>46614,00</t>
  </si>
  <si>
    <t>1181774,00</t>
  </si>
  <si>
    <t>562378,00</t>
  </si>
  <si>
    <t>429851,00</t>
  </si>
  <si>
    <t>11000,00</t>
  </si>
  <si>
    <t>80420,00</t>
  </si>
  <si>
    <t>104649,36</t>
  </si>
  <si>
    <t>26404,00</t>
  </si>
  <si>
    <t>3523,66</t>
  </si>
  <si>
    <t xml:space="preserve">       Ведомственная структура расходов бюджета поселения на 2021 год и плановый период 2022-2023 годов</t>
  </si>
  <si>
    <t>Распределение бюджетных ассигнований по целевым статьям (муниципальным программам Пятковскогосельсовета и непрограммным направлениям деятельности), группам и подгруппам видов расходов, разделам, подразделам классификации расходов бюджета поселения на 2021 год и плановый период 2022-2023 годов</t>
  </si>
  <si>
    <t>Дорожное хозяйство (дорожные фонды)</t>
  </si>
  <si>
    <t>Сумма на 2022год</t>
  </si>
  <si>
    <t xml:space="preserve">     1) прогнозируемый общий объем  доходов бюджета поселения на 2022 год в сумме 7 301 053,00 рубля  и на 2023 год в сумме 7 110 129,00 рублей;</t>
  </si>
  <si>
    <t xml:space="preserve">      Межбюджетные трансферты предоставляются в соответствии с утвержденной бюджетной росписью и порядком, утвержденным представительным органом Пятковского сельсовета.   Направить в 2021 году и плановом периоде 2022-2023 годов в бюджет Казачинского района:  
1)  межбюджетные трансферты,передаваемые бюджетам муниципальныхрайонов из бюджетов поселений  на осуществление части полномочий органами местного самоуправления поселения, по внешнему муниципальному финансовому контролю сельских поселений в рамках непрограммных расходов отдельных органов местного самоуправления из бюджета Пятковского сельсовета на 2021-2023 годы  в сумме 26 404,00 рубля ежегодно;
2) межбюджетные трансферты, передаваемые бюджетам муниципальных районов из бюджетов поселения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организации культуры из бюджета Пятковского сельсовета на 2021-2023 годы  в сумме 754 180,00 рублей ежегодно;
3) 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 Пятковского сельсовета в рамках подпрограммы "Прочие мероприятия Пятковского сельсовета в рамках подпрограммы "Прочие мероприятия Пятковского сельсовета" муниципальной программы Пятковского сельсовета "Создание безопасных и комфортных условий для проживания на территории Пятковского сельсовета" на 2021-2023 года, в сумме 104649,36 рублей ежегодно.
</t>
  </si>
  <si>
    <t>828 2 02 20000 00 0000 150</t>
  </si>
  <si>
    <t>828 2 02 29999 00 0000 150</t>
  </si>
  <si>
    <t>828 2 02 29999 10 0000 150</t>
  </si>
  <si>
    <t>Субсидии бюджетам бюджетной системы Российской Федерации</t>
  </si>
  <si>
    <t>Прочие субсидии</t>
  </si>
  <si>
    <t>Прочие субсидии бюджетам сельских поселений</t>
  </si>
  <si>
    <t>Прочие субсидии бюджетам сельских поселений (на реализацию мероприятий, направленных на повышение безопасности дорожного движения)</t>
  </si>
  <si>
    <t>828 2 02 29999 10 1060 150</t>
  </si>
  <si>
    <t>828 2 02 29999 10 7412 150</t>
  </si>
  <si>
    <t>828 2 02 29999 10 7508 150</t>
  </si>
  <si>
    <t>828 2 02 29999 10 7509 150</t>
  </si>
  <si>
    <t>Доходы бюджета поселений 2022 года</t>
  </si>
  <si>
    <t>Доходы бюджета поселений 2023 года</t>
  </si>
  <si>
    <t xml:space="preserve"> Утвердить объем бюджетных ассигнований дорожного фонда Пятковского сельсовета  на 2021 в сумме 100 200,00 рублей, на 2022 год в сумме 97 500 рублей, на 2023 год в сумме 101 400 рублей.</t>
  </si>
  <si>
    <t xml:space="preserve">     1) прогнозируемый общий объем  доходов бюджета поселения в сумме 8 751645,00 рублей;</t>
  </si>
  <si>
    <t xml:space="preserve">     2) общий объем расходов бюджета поселения в сумме 8 745 645,00 рублей;</t>
  </si>
  <si>
    <t xml:space="preserve">                                             ( ПРОЕКТ )  РЕШЕНИЕ</t>
  </si>
  <si>
    <t xml:space="preserve">         Утвердить доходы бюджета поселения на 2021 год и плановый период 2022-2023 годов согласно приложению 4 к настоящемуРешению.</t>
  </si>
  <si>
    <t xml:space="preserve">      1)   распределение бюджетных ассигнований по разделам и подразделам бюджетной классификации расходов бюджетов Российской Федерации на 2021 год   и плановый период 2022-2023 годов согласно приложению 5  к настоящему Решению.</t>
  </si>
  <si>
    <t xml:space="preserve">         2) ведомственную структуру расходов  бюджета поселения на 2021 год и плановый период 2022-2023 годов согласно приложению 6 к настоящему Решению;</t>
  </si>
  <si>
    <t xml:space="preserve">        3) распределение бюджетных ассигнований по целевым статьям (муниципальным программам Пятковского сельсовета и непрограммным направлениям деятельности),группам и подгруппам видов расходов, разделам ,подразделам классификации расходов  бюджета поселения на 2021 год и плановый период 2022-2023 годов согласно приложению 7 к настоящему Решению;</t>
  </si>
  <si>
    <t xml:space="preserve">     Установить, что Глава Администрации Пятковского сельсовета Казачинского района Красноярского края вправе в ходе исполнения настоящего решения вносить изменения в сводную бюджетную роспись бюджета поселения на 2021 год и плановый период 2022-2023 годов:</t>
  </si>
  <si>
    <t>Нвциональная оборона</t>
  </si>
  <si>
    <t>0200</t>
  </si>
  <si>
    <t>Мобилизация и вневоинская подготовка</t>
  </si>
  <si>
    <t>0203</t>
  </si>
  <si>
    <t>1055904,72</t>
  </si>
  <si>
    <t>Мероприятия на выполнение государственных полномочий по созданию и обеспечению деятельности авминистративных комиссий по администрации Пятковского сельсовета в рамках непрограмных расходов отдельных органов местного самоуправления</t>
  </si>
  <si>
    <t>1301,00</t>
  </si>
  <si>
    <t>26489</t>
  </si>
  <si>
    <t>100200,00</t>
  </si>
  <si>
    <t>Национальная оборона</t>
  </si>
  <si>
    <t>Осуществление первичного воинского учета на территориях, где отсутствуют военные комиссариаты по администрации  сельсовета в рамках непрограммных расходов отдельных органов местного самоуправления</t>
  </si>
  <si>
    <t>44263,00</t>
  </si>
  <si>
    <t>524,00</t>
  </si>
  <si>
    <t>1812,00</t>
  </si>
  <si>
    <t>26489,00</t>
  </si>
  <si>
    <t xml:space="preserve">       Заработная плата работников муниципальных казенных, бюджетных и автономных учреждений в 2021 году увеличивается (индексируется) в размере, равном 1, в плановом периоде 2021 - 2022 годов на коэффициент, равный 1. .</t>
  </si>
  <si>
    <r>
      <t xml:space="preserve">    Размеры денежного вознаграждения выборных должностных лиц, осуществляющих свои полномочия на постоянной основе, членов выборных органов местного самоуправления, и должностных окладов по должностям муниципальной службы, </t>
    </r>
    <r>
      <rPr>
        <b/>
        <sz val="12"/>
        <rFont val="Times New Roman"/>
        <family val="1"/>
      </rPr>
      <t xml:space="preserve">увеличиваются (индексируютcя) :                                                                        </t>
    </r>
    <r>
      <rPr>
        <sz val="12"/>
        <rFont val="Times New Roman"/>
        <family val="1"/>
      </rPr>
      <t xml:space="preserve">                                                    в 2021 году  в размере, равном 1.; в плановом периоде 2022-2023 годов на коэффициент, равный 1.</t>
    </r>
  </si>
  <si>
    <t xml:space="preserve">    2) общий объем расходов бюджета поселения в сумме на 2022 год в сумме   7 301 053,00 рубля, в том числе условно утвержденные расходы в сумме 160 395,49 рублей, и на 2023  год в сумме 7 110 129,00 рублей, в том числе условно утвержденные расходы в сумме 311 244,78 рублей;</t>
  </si>
  <si>
    <t xml:space="preserve">      Статья 7. Индексация заработной платы работников муниципальных учреждений            </t>
  </si>
  <si>
    <t>160395,49</t>
  </si>
  <si>
    <t>311244,78</t>
  </si>
  <si>
    <t>1078035,56</t>
  </si>
  <si>
    <t>923675,27</t>
  </si>
  <si>
    <r>
      <t xml:space="preserve">                                                                                                                        </t>
    </r>
    <r>
      <rPr>
        <b/>
        <sz val="11"/>
        <rFont val="Times New Roman"/>
        <family val="1"/>
      </rPr>
      <t>Приложение 5</t>
    </r>
  </si>
  <si>
    <t xml:space="preserve">                                                                                                                                                                                                      Приложение 6</t>
  </si>
  <si>
    <t>Приложение 7</t>
  </si>
  <si>
    <t xml:space="preserve">     96065,00 рублей на 2021 год;</t>
  </si>
  <si>
    <t xml:space="preserve">     95712,00 рублей на 2022 год;</t>
  </si>
  <si>
    <t xml:space="preserve">     98698,00 рублей на 2023 год.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</si>
</sst>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00_р_._-;\-* #,##0.000_р_._-;_-* &quot;-&quot;??_р_._-;_-@_-"/>
    <numFmt numFmtId="178" formatCode="0000000000"/>
    <numFmt numFmtId="179" formatCode="_-* #,##0.0000_р_._-;\-* #,##0.0000_р_._-;_-* &quot;-&quot;??_р_._-;_-@_-"/>
    <numFmt numFmtId="180" formatCode="###,###,###,##0.0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#,##0.00_ ;\-#,##0.00\ "/>
    <numFmt numFmtId="188" formatCode="#,##0.0_ ;\-#,##0.0\ "/>
    <numFmt numFmtId="189" formatCode="_-* #,##0.0_р_._-;\-* #,##0.0_р_._-;_-* &quot;-&quot;??_р_._-;_-@_-"/>
  </numFmts>
  <fonts count="6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left" indent="15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justify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justify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49" fontId="9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6" fillId="0" borderId="13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49" fontId="6" fillId="0" borderId="12" xfId="53" applyNumberFormat="1" applyFont="1" applyFill="1" applyBorder="1" applyAlignment="1">
      <alignment horizontal="left" vertical="top" wrapText="1"/>
      <protection/>
    </xf>
    <xf numFmtId="49" fontId="6" fillId="0" borderId="10" xfId="53" applyNumberFormat="1" applyFont="1" applyFill="1" applyBorder="1" applyAlignment="1">
      <alignment horizontal="left" vertical="top" wrapText="1"/>
      <protection/>
    </xf>
    <xf numFmtId="2" fontId="6" fillId="0" borderId="10" xfId="0" applyNumberFormat="1" applyFont="1" applyFill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49" fontId="7" fillId="0" borderId="10" xfId="53" applyNumberFormat="1" applyFont="1" applyFill="1" applyBorder="1" applyAlignment="1">
      <alignment horizontal="left" vertical="top" wrapText="1"/>
      <protection/>
    </xf>
    <xf numFmtId="49" fontId="7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horizontal="justify"/>
    </xf>
    <xf numFmtId="0" fontId="11" fillId="0" borderId="0" xfId="0" applyFont="1" applyAlignment="1">
      <alignment/>
    </xf>
    <xf numFmtId="0" fontId="3" fillId="0" borderId="0" xfId="0" applyFont="1" applyBorder="1" applyAlignment="1">
      <alignment horizontal="right" indent="15"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Fill="1" applyAlignment="1">
      <alignment wrapText="1"/>
    </xf>
    <xf numFmtId="0" fontId="20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21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0" xfId="53" applyNumberFormat="1" applyFont="1" applyFill="1" applyBorder="1" applyAlignment="1">
      <alignment horizontal="center" wrapText="1"/>
      <protection/>
    </xf>
    <xf numFmtId="49" fontId="6" fillId="0" borderId="10" xfId="54" applyNumberFormat="1" applyFont="1" applyFill="1" applyBorder="1" applyAlignment="1">
      <alignment horizontal="center" wrapText="1"/>
      <protection/>
    </xf>
    <xf numFmtId="0" fontId="6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justify" wrapText="1"/>
    </xf>
    <xf numFmtId="0" fontId="3" fillId="32" borderId="0" xfId="0" applyFont="1" applyFill="1" applyAlignment="1">
      <alignment horizontal="justify" vertical="top" wrapText="1"/>
    </xf>
    <xf numFmtId="178" fontId="6" fillId="0" borderId="10" xfId="53" applyNumberFormat="1" applyFont="1" applyFill="1" applyBorder="1" applyAlignment="1">
      <alignment horizontal="center" vertical="top" wrapText="1"/>
      <protection/>
    </xf>
    <xf numFmtId="178" fontId="7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top" wrapText="1"/>
    </xf>
    <xf numFmtId="178" fontId="6" fillId="0" borderId="10" xfId="0" applyNumberFormat="1" applyFont="1" applyBorder="1" applyAlignment="1">
      <alignment horizontal="center" wrapText="1"/>
    </xf>
    <xf numFmtId="178" fontId="6" fillId="0" borderId="10" xfId="53" applyNumberFormat="1" applyFont="1" applyFill="1" applyBorder="1" applyAlignment="1">
      <alignment horizontal="center" wrapText="1"/>
      <protection/>
    </xf>
    <xf numFmtId="2" fontId="6" fillId="0" borderId="10" xfId="0" applyNumberFormat="1" applyFont="1" applyBorder="1" applyAlignment="1">
      <alignment horizontal="right" vertical="top" wrapText="1"/>
    </xf>
    <xf numFmtId="0" fontId="0" fillId="0" borderId="0" xfId="0" applyFill="1" applyAlignment="1">
      <alignment/>
    </xf>
    <xf numFmtId="0" fontId="6" fillId="0" borderId="1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78" fontId="6" fillId="0" borderId="13" xfId="0" applyNumberFormat="1" applyFont="1" applyBorder="1" applyAlignment="1">
      <alignment horizontal="center" vertical="center" wrapText="1"/>
    </xf>
    <xf numFmtId="0" fontId="59" fillId="0" borderId="14" xfId="0" applyFont="1" applyBorder="1" applyAlignment="1">
      <alignment vertical="top" wrapText="1"/>
    </xf>
    <xf numFmtId="2" fontId="6" fillId="0" borderId="10" xfId="0" applyNumberFormat="1" applyFont="1" applyBorder="1" applyAlignment="1">
      <alignment horizontal="right" wrapText="1"/>
    </xf>
    <xf numFmtId="0" fontId="18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 vertical="top" wrapText="1"/>
    </xf>
    <xf numFmtId="49" fontId="18" fillId="0" borderId="0" xfId="0" applyNumberFormat="1" applyFont="1" applyBorder="1" applyAlignment="1">
      <alignment/>
    </xf>
    <xf numFmtId="171" fontId="18" fillId="0" borderId="0" xfId="62" applyFont="1" applyBorder="1" applyAlignment="1">
      <alignment/>
    </xf>
    <xf numFmtId="180" fontId="18" fillId="0" borderId="0" xfId="0" applyNumberFormat="1" applyFont="1" applyBorder="1" applyAlignment="1">
      <alignment/>
    </xf>
    <xf numFmtId="0" fontId="6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vertical="top" wrapText="1"/>
    </xf>
    <xf numFmtId="0" fontId="59" fillId="0" borderId="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49" fontId="18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49" fontId="18" fillId="0" borderId="12" xfId="62" applyNumberFormat="1" applyFont="1" applyBorder="1" applyAlignment="1">
      <alignment horizontal="right" wrapText="1"/>
    </xf>
    <xf numFmtId="49" fontId="18" fillId="0" borderId="12" xfId="62" applyNumberFormat="1" applyFont="1" applyBorder="1" applyAlignment="1">
      <alignment horizontal="right" vertical="top" wrapText="1"/>
    </xf>
    <xf numFmtId="2" fontId="3" fillId="0" borderId="10" xfId="0" applyNumberFormat="1" applyFont="1" applyBorder="1" applyAlignment="1">
      <alignment horizontal="right" vertical="top" wrapText="1"/>
    </xf>
    <xf numFmtId="0" fontId="2" fillId="0" borderId="0" xfId="0" applyFont="1" applyFill="1" applyAlignment="1">
      <alignment horizontal="justify" vertical="top" wrapText="1"/>
    </xf>
    <xf numFmtId="49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top" wrapText="1"/>
    </xf>
    <xf numFmtId="49" fontId="6" fillId="0" borderId="12" xfId="62" applyNumberFormat="1" applyFont="1" applyBorder="1" applyAlignment="1">
      <alignment horizontal="right" wrapText="1"/>
    </xf>
    <xf numFmtId="0" fontId="1" fillId="0" borderId="0" xfId="0" applyNumberFormat="1" applyFont="1" applyAlignment="1">
      <alignment horizontal="justify" vertical="top"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9" fillId="0" borderId="15" xfId="0" applyFont="1" applyBorder="1" applyAlignment="1">
      <alignment vertical="top" wrapText="1"/>
    </xf>
    <xf numFmtId="49" fontId="18" fillId="0" borderId="12" xfId="0" applyNumberFormat="1" applyFont="1" applyBorder="1" applyAlignment="1">
      <alignment horizontal="right" vertical="top" wrapText="1"/>
    </xf>
    <xf numFmtId="49" fontId="6" fillId="0" borderId="12" xfId="0" applyNumberFormat="1" applyFont="1" applyFill="1" applyBorder="1" applyAlignment="1">
      <alignment horizontal="right" wrapText="1"/>
    </xf>
    <xf numFmtId="49" fontId="6" fillId="0" borderId="12" xfId="0" applyNumberFormat="1" applyFont="1" applyBorder="1" applyAlignment="1">
      <alignment horizontal="right" wrapText="1"/>
    </xf>
    <xf numFmtId="2" fontId="6" fillId="0" borderId="12" xfId="0" applyNumberFormat="1" applyFont="1" applyBorder="1" applyAlignment="1">
      <alignment horizontal="right" wrapText="1"/>
    </xf>
    <xf numFmtId="0" fontId="17" fillId="0" borderId="15" xfId="0" applyFont="1" applyBorder="1" applyAlignment="1">
      <alignment vertical="top" wrapText="1"/>
    </xf>
    <xf numFmtId="0" fontId="6" fillId="33" borderId="15" xfId="0" applyFont="1" applyFill="1" applyBorder="1" applyAlignment="1">
      <alignment horizontal="left" wrapText="1"/>
    </xf>
    <xf numFmtId="0" fontId="6" fillId="0" borderId="15" xfId="0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178" fontId="6" fillId="0" borderId="15" xfId="0" applyNumberFormat="1" applyFont="1" applyBorder="1" applyAlignment="1">
      <alignment horizontal="center" wrapText="1"/>
    </xf>
    <xf numFmtId="2" fontId="6" fillId="0" borderId="12" xfId="0" applyNumberFormat="1" applyFont="1" applyFill="1" applyBorder="1" applyAlignment="1">
      <alignment horizontal="right" wrapText="1"/>
    </xf>
    <xf numFmtId="0" fontId="60" fillId="0" borderId="10" xfId="0" applyFont="1" applyBorder="1" applyAlignment="1">
      <alignment wrapText="1"/>
    </xf>
    <xf numFmtId="2" fontId="6" fillId="0" borderId="12" xfId="0" applyNumberFormat="1" applyFont="1" applyBorder="1" applyAlignment="1">
      <alignment horizontal="right" vertical="top" wrapText="1"/>
    </xf>
    <xf numFmtId="0" fontId="61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2" fontId="7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right" vertical="top" wrapText="1"/>
    </xf>
    <xf numFmtId="2" fontId="6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2" fontId="18" fillId="0" borderId="12" xfId="0" applyNumberFormat="1" applyFont="1" applyBorder="1" applyAlignment="1">
      <alignment horizontal="right" wrapText="1"/>
    </xf>
    <xf numFmtId="0" fontId="6" fillId="0" borderId="16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left" vertical="top" wrapText="1"/>
    </xf>
    <xf numFmtId="0" fontId="0" fillId="0" borderId="17" xfId="0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justify" vertical="top" wrapText="1"/>
    </xf>
    <xf numFmtId="2" fontId="6" fillId="0" borderId="13" xfId="0" applyNumberFormat="1" applyFont="1" applyBorder="1" applyAlignment="1">
      <alignment horizontal="right" vertical="top" wrapText="1"/>
    </xf>
    <xf numFmtId="2" fontId="6" fillId="0" borderId="17" xfId="0" applyNumberFormat="1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1" fillId="0" borderId="0" xfId="0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0" xfId="0" applyFont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87">
      <selection activeCell="E89" sqref="E89"/>
    </sheetView>
  </sheetViews>
  <sheetFormatPr defaultColWidth="9.00390625" defaultRowHeight="12.75"/>
  <cols>
    <col min="1" max="1" width="84.625" style="0" customWidth="1"/>
  </cols>
  <sheetData>
    <row r="1" ht="18.75">
      <c r="A1" s="92"/>
    </row>
    <row r="2" ht="16.5" customHeight="1">
      <c r="A2" s="92" t="s">
        <v>223</v>
      </c>
    </row>
    <row r="3" ht="18" customHeight="1">
      <c r="A3" s="25" t="s">
        <v>155</v>
      </c>
    </row>
    <row r="4" ht="8.25" customHeight="1">
      <c r="A4" s="23" t="s">
        <v>224</v>
      </c>
    </row>
    <row r="5" ht="15" customHeight="1">
      <c r="A5" s="23" t="s">
        <v>465</v>
      </c>
    </row>
    <row r="6" ht="14.25" customHeight="1">
      <c r="A6" s="54"/>
    </row>
    <row r="7" ht="16.5" customHeight="1">
      <c r="A7" s="1" t="s">
        <v>380</v>
      </c>
    </row>
    <row r="8" ht="8.25" customHeight="1">
      <c r="A8" s="24"/>
    </row>
    <row r="9" ht="16.5" customHeight="1">
      <c r="A9" s="2" t="s">
        <v>378</v>
      </c>
    </row>
    <row r="10" ht="16.5" customHeight="1">
      <c r="A10" s="2" t="s">
        <v>379</v>
      </c>
    </row>
    <row r="11" ht="45.75" customHeight="1">
      <c r="A11" s="98" t="s">
        <v>407</v>
      </c>
    </row>
    <row r="12" ht="17.25" customHeight="1">
      <c r="A12" s="26" t="s">
        <v>236</v>
      </c>
    </row>
    <row r="13" ht="14.25" customHeight="1">
      <c r="A13" s="26" t="s">
        <v>408</v>
      </c>
    </row>
    <row r="14" ht="17.25" customHeight="1">
      <c r="A14" s="27" t="s">
        <v>328</v>
      </c>
    </row>
    <row r="15" ht="31.5" customHeight="1">
      <c r="A15" s="45" t="s">
        <v>463</v>
      </c>
    </row>
    <row r="16" ht="15.75" customHeight="1">
      <c r="A16" s="45" t="s">
        <v>464</v>
      </c>
    </row>
    <row r="17" ht="15" customHeight="1">
      <c r="A17" s="45" t="s">
        <v>225</v>
      </c>
    </row>
    <row r="18" ht="27.75" customHeight="1">
      <c r="A18" s="27" t="s">
        <v>251</v>
      </c>
    </row>
    <row r="19" s="46" customFormat="1" ht="33" customHeight="1">
      <c r="A19" s="28" t="s">
        <v>409</v>
      </c>
    </row>
    <row r="20" spans="1:7" ht="30" customHeight="1">
      <c r="A20" s="27" t="s">
        <v>447</v>
      </c>
      <c r="G20" t="s">
        <v>234</v>
      </c>
    </row>
    <row r="21" spans="1:3" ht="66" customHeight="1">
      <c r="A21" s="28" t="s">
        <v>488</v>
      </c>
      <c r="C21" t="s">
        <v>227</v>
      </c>
    </row>
    <row r="22" ht="30.75" customHeight="1">
      <c r="A22" s="27" t="s">
        <v>410</v>
      </c>
    </row>
    <row r="23" ht="66" customHeight="1">
      <c r="A23" s="27" t="s">
        <v>411</v>
      </c>
    </row>
    <row r="24" ht="14.25" customHeight="1">
      <c r="A24" s="26" t="s">
        <v>212</v>
      </c>
    </row>
    <row r="25" ht="6" customHeight="1">
      <c r="A25" s="26"/>
    </row>
    <row r="26" ht="47.25" customHeight="1">
      <c r="A26" s="27" t="s">
        <v>252</v>
      </c>
    </row>
    <row r="27" ht="60" customHeight="1">
      <c r="A27" s="27" t="s">
        <v>253</v>
      </c>
    </row>
    <row r="28" ht="15.75" customHeight="1">
      <c r="A28" s="26" t="s">
        <v>376</v>
      </c>
    </row>
    <row r="29" ht="14.25" customHeight="1">
      <c r="A29" s="26" t="s">
        <v>377</v>
      </c>
    </row>
    <row r="30" ht="36" customHeight="1">
      <c r="A30" s="27" t="s">
        <v>466</v>
      </c>
    </row>
    <row r="31" ht="19.5" customHeight="1">
      <c r="A31" s="27" t="s">
        <v>374</v>
      </c>
    </row>
    <row r="32" ht="15.75" customHeight="1">
      <c r="A32" s="27" t="s">
        <v>375</v>
      </c>
    </row>
    <row r="33" ht="15" customHeight="1">
      <c r="A33" s="27" t="s">
        <v>254</v>
      </c>
    </row>
    <row r="34" ht="50.25" customHeight="1">
      <c r="A34" s="27" t="s">
        <v>329</v>
      </c>
    </row>
    <row r="35" ht="45.75" customHeight="1">
      <c r="A35" s="27" t="s">
        <v>467</v>
      </c>
    </row>
    <row r="36" ht="30" customHeight="1">
      <c r="A36" s="27" t="s">
        <v>468</v>
      </c>
    </row>
    <row r="37" ht="77.25" customHeight="1">
      <c r="A37" s="91" t="s">
        <v>469</v>
      </c>
    </row>
    <row r="38" ht="31.5" customHeight="1">
      <c r="A38" s="26" t="s">
        <v>373</v>
      </c>
    </row>
    <row r="39" ht="62.25" customHeight="1">
      <c r="A39" s="27" t="s">
        <v>470</v>
      </c>
    </row>
    <row r="40" ht="108" customHeight="1">
      <c r="A40" s="27" t="s">
        <v>330</v>
      </c>
    </row>
    <row r="41" ht="69" customHeight="1">
      <c r="A41" s="47" t="s">
        <v>331</v>
      </c>
    </row>
    <row r="42" ht="93" customHeight="1">
      <c r="A42" s="47" t="s">
        <v>332</v>
      </c>
    </row>
    <row r="43" ht="76.5" customHeight="1">
      <c r="A43" s="47" t="s">
        <v>333</v>
      </c>
    </row>
    <row r="44" ht="63.75" customHeight="1">
      <c r="A44" s="28" t="s">
        <v>334</v>
      </c>
    </row>
    <row r="45" ht="111.75" customHeight="1">
      <c r="A45" s="47" t="s">
        <v>335</v>
      </c>
    </row>
    <row r="46" ht="32.25" customHeight="1">
      <c r="A46" s="47" t="s">
        <v>336</v>
      </c>
    </row>
    <row r="47" ht="61.5" customHeight="1">
      <c r="A47" s="47" t="s">
        <v>337</v>
      </c>
    </row>
    <row r="48" ht="92.25" customHeight="1">
      <c r="A48" s="47" t="s">
        <v>338</v>
      </c>
    </row>
    <row r="49" ht="77.25" customHeight="1">
      <c r="A49" s="47" t="s">
        <v>339</v>
      </c>
    </row>
    <row r="50" ht="32.25" customHeight="1">
      <c r="A50" s="48" t="s">
        <v>42</v>
      </c>
    </row>
    <row r="51" ht="15" customHeight="1">
      <c r="A51" s="49" t="s">
        <v>43</v>
      </c>
    </row>
    <row r="52" ht="15.75">
      <c r="A52" s="49" t="s">
        <v>44</v>
      </c>
    </row>
    <row r="53" ht="99" customHeight="1">
      <c r="A53" s="28" t="s">
        <v>487</v>
      </c>
    </row>
    <row r="54" ht="31.5">
      <c r="A54" s="50" t="s">
        <v>489</v>
      </c>
    </row>
    <row r="55" ht="48" customHeight="1">
      <c r="A55" s="53" t="s">
        <v>486</v>
      </c>
    </row>
    <row r="56" ht="50.25" customHeight="1">
      <c r="A56" s="142" t="s">
        <v>327</v>
      </c>
    </row>
    <row r="57" ht="112.5" customHeight="1">
      <c r="A57" s="142" t="s">
        <v>372</v>
      </c>
    </row>
    <row r="58" ht="37.5" customHeight="1">
      <c r="A58" s="26" t="s">
        <v>371</v>
      </c>
    </row>
    <row r="59" ht="9" customHeight="1">
      <c r="A59" s="53"/>
    </row>
    <row r="60" ht="60" customHeight="1">
      <c r="A60" s="97" t="s">
        <v>74</v>
      </c>
    </row>
    <row r="61" ht="96" customHeight="1">
      <c r="A61" s="97" t="s">
        <v>75</v>
      </c>
    </row>
    <row r="62" ht="82.5" customHeight="1">
      <c r="A62" s="97" t="s">
        <v>76</v>
      </c>
    </row>
    <row r="63" ht="81" customHeight="1">
      <c r="A63" s="97" t="s">
        <v>77</v>
      </c>
    </row>
    <row r="64" ht="9" customHeight="1">
      <c r="A64" s="53"/>
    </row>
    <row r="65" spans="1:13" ht="18.75" customHeight="1">
      <c r="A65" s="96" t="s">
        <v>370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</row>
    <row r="66" ht="83.25" customHeight="1">
      <c r="A66" s="97" t="s">
        <v>369</v>
      </c>
    </row>
    <row r="67" ht="93" customHeight="1">
      <c r="A67" s="98" t="s">
        <v>368</v>
      </c>
    </row>
    <row r="68" ht="81" customHeight="1">
      <c r="A68" s="97" t="s">
        <v>367</v>
      </c>
    </row>
    <row r="69" ht="28.5" customHeight="1">
      <c r="A69" s="96" t="s">
        <v>349</v>
      </c>
    </row>
    <row r="70" ht="54.75" customHeight="1">
      <c r="A70" s="173" t="s">
        <v>462</v>
      </c>
    </row>
    <row r="71" ht="21" customHeight="1">
      <c r="A71" s="29" t="s">
        <v>355</v>
      </c>
    </row>
    <row r="72" ht="81" customHeight="1">
      <c r="A72" s="28" t="s">
        <v>366</v>
      </c>
    </row>
    <row r="73" ht="17.25" customHeight="1">
      <c r="A73" s="29" t="s">
        <v>348</v>
      </c>
    </row>
    <row r="74" ht="14.25" customHeight="1">
      <c r="A74" s="29" t="s">
        <v>255</v>
      </c>
    </row>
    <row r="75" ht="33" customHeight="1">
      <c r="A75" s="41" t="s">
        <v>357</v>
      </c>
    </row>
    <row r="76" ht="30" customHeight="1">
      <c r="A76" s="28" t="s">
        <v>350</v>
      </c>
    </row>
    <row r="77" ht="31.5" customHeight="1">
      <c r="A77" s="28" t="s">
        <v>351</v>
      </c>
    </row>
    <row r="78" ht="33.75" customHeight="1">
      <c r="A78" s="28" t="s">
        <v>352</v>
      </c>
    </row>
    <row r="79" ht="13.5" customHeight="1">
      <c r="A79" s="177" t="s">
        <v>353</v>
      </c>
    </row>
    <row r="80" ht="16.5" customHeight="1">
      <c r="A80" s="177"/>
    </row>
    <row r="81" s="116" customFormat="1" ht="15" customHeight="1">
      <c r="A81" s="53" t="s">
        <v>363</v>
      </c>
    </row>
    <row r="82" s="116" customFormat="1" ht="15.75" customHeight="1">
      <c r="A82" s="53" t="s">
        <v>364</v>
      </c>
    </row>
    <row r="83" s="116" customFormat="1" ht="15" customHeight="1">
      <c r="A83" s="53" t="s">
        <v>365</v>
      </c>
    </row>
    <row r="84" ht="31.5" customHeight="1">
      <c r="A84" s="41" t="s">
        <v>356</v>
      </c>
    </row>
    <row r="85" spans="1:3" ht="15" customHeight="1">
      <c r="A85" s="53" t="s">
        <v>497</v>
      </c>
      <c r="C85" s="95"/>
    </row>
    <row r="86" ht="18.75" customHeight="1">
      <c r="A86" s="53" t="s">
        <v>498</v>
      </c>
    </row>
    <row r="87" ht="16.5" customHeight="1">
      <c r="A87" s="53" t="s">
        <v>499</v>
      </c>
    </row>
    <row r="88" ht="19.5" customHeight="1">
      <c r="A88" s="142" t="s">
        <v>354</v>
      </c>
    </row>
    <row r="89" ht="381.75" customHeight="1">
      <c r="A89" s="147" t="s">
        <v>448</v>
      </c>
    </row>
    <row r="90" ht="14.25">
      <c r="A90" s="107" t="s">
        <v>360</v>
      </c>
    </row>
    <row r="91" ht="30">
      <c r="A91" s="108" t="s">
        <v>250</v>
      </c>
    </row>
    <row r="92" ht="15.75">
      <c r="A92" s="29" t="s">
        <v>361</v>
      </c>
    </row>
    <row r="93" ht="33.75" customHeight="1">
      <c r="A93" s="29" t="s">
        <v>362</v>
      </c>
    </row>
    <row r="94" ht="15.75" hidden="1">
      <c r="A94" s="28"/>
    </row>
    <row r="95" ht="15.75" hidden="1">
      <c r="A95" s="28"/>
    </row>
    <row r="96" ht="15.75">
      <c r="A96" s="28"/>
    </row>
    <row r="97" ht="10.5" customHeight="1">
      <c r="A97" s="28"/>
    </row>
    <row r="98" ht="15.75">
      <c r="A98" s="28" t="s">
        <v>294</v>
      </c>
    </row>
    <row r="99" ht="15.75">
      <c r="A99" s="28"/>
    </row>
    <row r="100" ht="15.75">
      <c r="A100" s="28"/>
    </row>
    <row r="101" ht="15.75">
      <c r="A101" s="28"/>
    </row>
    <row r="102" ht="12.75">
      <c r="A102" s="30" t="s">
        <v>226</v>
      </c>
    </row>
    <row r="103" ht="15.75">
      <c r="A103" s="1"/>
    </row>
    <row r="104" ht="15.75">
      <c r="A104" s="1"/>
    </row>
  </sheetData>
  <sheetProtection/>
  <mergeCells count="1">
    <mergeCell ref="A79:A80"/>
  </mergeCells>
  <printOptions/>
  <pageMargins left="0.7480314960629921" right="0.7480314960629921" top="0.5905511811023623" bottom="0.5905511811023623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6"/>
  <sheetViews>
    <sheetView zoomScalePageLayoutView="0" workbookViewId="0" topLeftCell="A8">
      <selection activeCell="D22" sqref="D22"/>
    </sheetView>
  </sheetViews>
  <sheetFormatPr defaultColWidth="9.00390625" defaultRowHeight="12.75"/>
  <cols>
    <col min="1" max="1" width="5.25390625" style="0" customWidth="1"/>
    <col min="2" max="2" width="26.125" style="0" customWidth="1"/>
    <col min="3" max="3" width="46.25390625" style="0" customWidth="1"/>
    <col min="4" max="4" width="12.375" style="0" customWidth="1"/>
    <col min="5" max="5" width="10.875" style="0" customWidth="1"/>
    <col min="6" max="6" width="11.875" style="0" customWidth="1"/>
  </cols>
  <sheetData>
    <row r="2" spans="1:6" ht="15">
      <c r="A2" s="178" t="s">
        <v>140</v>
      </c>
      <c r="B2" s="178"/>
      <c r="C2" s="178"/>
      <c r="D2" s="178"/>
      <c r="E2" s="178"/>
      <c r="F2" s="178"/>
    </row>
    <row r="3" spans="1:6" ht="15">
      <c r="A3" s="178" t="s">
        <v>45</v>
      </c>
      <c r="B3" s="178"/>
      <c r="C3" s="178"/>
      <c r="D3" s="178"/>
      <c r="E3" s="178"/>
      <c r="F3" s="178"/>
    </row>
    <row r="4" spans="1:6" ht="15">
      <c r="A4" s="178" t="s">
        <v>381</v>
      </c>
      <c r="B4" s="178"/>
      <c r="C4" s="178"/>
      <c r="D4" s="178"/>
      <c r="E4" s="178"/>
      <c r="F4" s="178"/>
    </row>
    <row r="5" ht="15.75">
      <c r="A5" s="2"/>
    </row>
    <row r="6" spans="1:6" ht="14.25">
      <c r="A6" s="184" t="s">
        <v>95</v>
      </c>
      <c r="B6" s="184"/>
      <c r="C6" s="184"/>
      <c r="D6" s="184"/>
      <c r="E6" s="184"/>
      <c r="F6" s="7"/>
    </row>
    <row r="7" spans="1:6" ht="14.25">
      <c r="A7" s="184" t="s">
        <v>382</v>
      </c>
      <c r="B7" s="184"/>
      <c r="C7" s="184"/>
      <c r="D7" s="184"/>
      <c r="E7" s="7"/>
      <c r="F7" s="7"/>
    </row>
    <row r="8" spans="1:6" ht="14.25" customHeight="1">
      <c r="A8" s="8" t="s">
        <v>79</v>
      </c>
      <c r="B8" s="9"/>
      <c r="C8" s="178" t="s">
        <v>91</v>
      </c>
      <c r="D8" s="178"/>
      <c r="E8" s="178"/>
      <c r="F8" s="178"/>
    </row>
    <row r="9" spans="1:6" ht="18" customHeight="1">
      <c r="A9" s="185" t="s">
        <v>93</v>
      </c>
      <c r="B9" s="182" t="s">
        <v>94</v>
      </c>
      <c r="C9" s="180" t="s">
        <v>96</v>
      </c>
      <c r="D9" s="179" t="s">
        <v>92</v>
      </c>
      <c r="E9" s="179"/>
      <c r="F9" s="179"/>
    </row>
    <row r="10" spans="1:7" ht="75" customHeight="1">
      <c r="A10" s="185"/>
      <c r="B10" s="182"/>
      <c r="C10" s="181"/>
      <c r="D10" s="51" t="s">
        <v>383</v>
      </c>
      <c r="E10" s="51" t="s">
        <v>340</v>
      </c>
      <c r="F10" s="51" t="s">
        <v>384</v>
      </c>
      <c r="G10" s="3"/>
    </row>
    <row r="11" spans="1:6" ht="18.75" customHeight="1">
      <c r="A11" s="4"/>
      <c r="B11" s="4">
        <v>1</v>
      </c>
      <c r="C11" s="4">
        <v>2</v>
      </c>
      <c r="D11" s="42">
        <v>3</v>
      </c>
      <c r="E11" s="42">
        <v>4</v>
      </c>
      <c r="F11" s="42">
        <v>5</v>
      </c>
    </row>
    <row r="12" spans="1:6" ht="28.5" customHeight="1">
      <c r="A12" s="185">
        <v>1</v>
      </c>
      <c r="B12" s="183" t="s">
        <v>111</v>
      </c>
      <c r="C12" s="183" t="s">
        <v>80</v>
      </c>
      <c r="D12" s="37"/>
      <c r="E12" s="37"/>
      <c r="F12" s="37"/>
    </row>
    <row r="13" spans="1:6" ht="15" hidden="1">
      <c r="A13" s="185"/>
      <c r="B13" s="183"/>
      <c r="C13" s="183"/>
      <c r="D13" s="37">
        <v>0</v>
      </c>
      <c r="E13" s="37">
        <v>0</v>
      </c>
      <c r="F13" s="37">
        <v>0</v>
      </c>
    </row>
    <row r="14" spans="1:6" ht="15" customHeight="1">
      <c r="A14" s="4">
        <v>2</v>
      </c>
      <c r="B14" s="5" t="s">
        <v>112</v>
      </c>
      <c r="C14" s="5" t="s">
        <v>81</v>
      </c>
      <c r="D14" s="144">
        <f aca="true" t="shared" si="0" ref="D14:F16">D15</f>
        <v>-8751645</v>
      </c>
      <c r="E14" s="144">
        <f t="shared" si="0"/>
        <v>-7301053</v>
      </c>
      <c r="F14" s="144">
        <f t="shared" si="0"/>
        <v>-7110129</v>
      </c>
    </row>
    <row r="15" spans="1:6" ht="16.5" customHeight="1">
      <c r="A15" s="4">
        <v>3</v>
      </c>
      <c r="B15" s="5" t="s">
        <v>113</v>
      </c>
      <c r="C15" s="5" t="s">
        <v>82</v>
      </c>
      <c r="D15" s="144">
        <f t="shared" si="0"/>
        <v>-8751645</v>
      </c>
      <c r="E15" s="144">
        <f t="shared" si="0"/>
        <v>-7301053</v>
      </c>
      <c r="F15" s="144">
        <f t="shared" si="0"/>
        <v>-7110129</v>
      </c>
    </row>
    <row r="16" spans="1:6" ht="15" customHeight="1">
      <c r="A16" s="4">
        <v>4</v>
      </c>
      <c r="B16" s="5" t="s">
        <v>114</v>
      </c>
      <c r="C16" s="5" t="s">
        <v>83</v>
      </c>
      <c r="D16" s="144">
        <f t="shared" si="0"/>
        <v>-8751645</v>
      </c>
      <c r="E16" s="144">
        <f t="shared" si="0"/>
        <v>-7301053</v>
      </c>
      <c r="F16" s="144">
        <f t="shared" si="0"/>
        <v>-7110129</v>
      </c>
    </row>
    <row r="17" spans="1:6" ht="28.5" customHeight="1">
      <c r="A17" s="4">
        <v>5</v>
      </c>
      <c r="B17" s="5" t="s">
        <v>115</v>
      </c>
      <c r="C17" s="31" t="s">
        <v>84</v>
      </c>
      <c r="D17" s="144">
        <v>-8751645</v>
      </c>
      <c r="E17" s="144">
        <v>-7301053</v>
      </c>
      <c r="F17" s="144">
        <v>-7110129</v>
      </c>
    </row>
    <row r="18" spans="1:6" ht="17.25" customHeight="1">
      <c r="A18" s="4">
        <v>6</v>
      </c>
      <c r="B18" s="5" t="s">
        <v>116</v>
      </c>
      <c r="C18" s="5" t="s">
        <v>85</v>
      </c>
      <c r="D18" s="144">
        <f aca="true" t="shared" si="1" ref="D18:F20">D19</f>
        <v>8751645</v>
      </c>
      <c r="E18" s="144">
        <f t="shared" si="1"/>
        <v>7301053</v>
      </c>
      <c r="F18" s="144">
        <f t="shared" si="1"/>
        <v>7110129</v>
      </c>
    </row>
    <row r="19" spans="1:6" ht="30">
      <c r="A19" s="4">
        <v>7</v>
      </c>
      <c r="B19" s="5" t="s">
        <v>117</v>
      </c>
      <c r="C19" s="5" t="s">
        <v>86</v>
      </c>
      <c r="D19" s="144">
        <f t="shared" si="1"/>
        <v>8751645</v>
      </c>
      <c r="E19" s="144">
        <f t="shared" si="1"/>
        <v>7301053</v>
      </c>
      <c r="F19" s="144">
        <f t="shared" si="1"/>
        <v>7110129</v>
      </c>
    </row>
    <row r="20" spans="1:6" ht="15" customHeight="1">
      <c r="A20" s="4">
        <v>8</v>
      </c>
      <c r="B20" s="5" t="s">
        <v>118</v>
      </c>
      <c r="C20" s="5" t="s">
        <v>87</v>
      </c>
      <c r="D20" s="144">
        <f t="shared" si="1"/>
        <v>8751645</v>
      </c>
      <c r="E20" s="144">
        <f t="shared" si="1"/>
        <v>7301053</v>
      </c>
      <c r="F20" s="144">
        <f t="shared" si="1"/>
        <v>7110129</v>
      </c>
    </row>
    <row r="21" spans="1:6" ht="29.25" customHeight="1">
      <c r="A21" s="4">
        <v>9</v>
      </c>
      <c r="B21" s="5" t="s">
        <v>119</v>
      </c>
      <c r="C21" s="31" t="s">
        <v>88</v>
      </c>
      <c r="D21" s="144">
        <v>8751645</v>
      </c>
      <c r="E21" s="144">
        <v>7301053</v>
      </c>
      <c r="F21" s="144">
        <v>7110129</v>
      </c>
    </row>
    <row r="22" spans="1:6" ht="15">
      <c r="A22" s="183" t="s">
        <v>89</v>
      </c>
      <c r="B22" s="183"/>
      <c r="C22" s="183"/>
      <c r="D22" s="141">
        <f>+D17+D21</f>
        <v>0</v>
      </c>
      <c r="E22" s="6">
        <v>0</v>
      </c>
      <c r="F22" s="6">
        <v>0</v>
      </c>
    </row>
    <row r="23" ht="15.75">
      <c r="A23" s="1" t="s">
        <v>90</v>
      </c>
    </row>
    <row r="24" ht="15.75">
      <c r="A24" s="1"/>
    </row>
    <row r="25" ht="15.75">
      <c r="A25" s="1"/>
    </row>
    <row r="26" ht="15.75">
      <c r="A26" s="1"/>
    </row>
  </sheetData>
  <sheetProtection/>
  <mergeCells count="14">
    <mergeCell ref="A12:A13"/>
    <mergeCell ref="B12:B13"/>
    <mergeCell ref="C12:C13"/>
    <mergeCell ref="A9:A10"/>
    <mergeCell ref="C8:F8"/>
    <mergeCell ref="D9:F9"/>
    <mergeCell ref="C9:C10"/>
    <mergeCell ref="B9:B10"/>
    <mergeCell ref="A22:C22"/>
    <mergeCell ref="A2:F2"/>
    <mergeCell ref="A3:F3"/>
    <mergeCell ref="A4:F4"/>
    <mergeCell ref="A6:E6"/>
    <mergeCell ref="A7:D7"/>
  </mergeCells>
  <printOptions/>
  <pageMargins left="0.7874015748031497" right="0.1968503937007874" top="0.3937007874015748" bottom="0.984251968503937" header="0.11811023622047245" footer="0.5118110236220472"/>
  <pageSetup fitToHeight="1" fitToWidth="1" horizontalDpi="180" verticalDpi="18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13" sqref="A13:D49"/>
    </sheetView>
  </sheetViews>
  <sheetFormatPr defaultColWidth="9.00390625" defaultRowHeight="12.75"/>
  <cols>
    <col min="1" max="1" width="5.625" style="0" customWidth="1"/>
    <col min="2" max="2" width="9.875" style="0" customWidth="1"/>
    <col min="3" max="3" width="14.25390625" style="0" hidden="1" customWidth="1"/>
    <col min="4" max="4" width="24.25390625" style="0" customWidth="1"/>
    <col min="5" max="5" width="77.875" style="0" customWidth="1"/>
  </cols>
  <sheetData>
    <row r="1" spans="1:5" ht="14.25">
      <c r="A1" s="184" t="s">
        <v>158</v>
      </c>
      <c r="B1" s="184"/>
      <c r="C1" s="184"/>
      <c r="D1" s="184"/>
      <c r="E1" s="184"/>
    </row>
    <row r="2" spans="1:5" ht="15">
      <c r="A2" s="197" t="s">
        <v>48</v>
      </c>
      <c r="B2" s="197"/>
      <c r="C2" s="197"/>
      <c r="D2" s="197"/>
      <c r="E2" s="197"/>
    </row>
    <row r="3" spans="1:8" ht="15">
      <c r="A3" s="194"/>
      <c r="B3" s="194"/>
      <c r="C3" s="194"/>
      <c r="D3" s="194"/>
      <c r="E3" s="194" t="s">
        <v>385</v>
      </c>
      <c r="F3" s="194"/>
      <c r="G3" s="194"/>
      <c r="H3" s="194"/>
    </row>
    <row r="4" spans="1:8" ht="15">
      <c r="A4" s="93"/>
      <c r="B4" s="94"/>
      <c r="C4" s="94"/>
      <c r="D4" s="94"/>
      <c r="E4" s="94"/>
      <c r="F4" s="57"/>
      <c r="G4" s="57"/>
      <c r="H4" s="57"/>
    </row>
    <row r="5" spans="1:10" ht="15.75">
      <c r="A5" s="12" t="s">
        <v>97</v>
      </c>
      <c r="B5" s="7"/>
      <c r="C5" s="7"/>
      <c r="D5" s="187" t="s">
        <v>97</v>
      </c>
      <c r="E5" s="187"/>
      <c r="I5" s="57"/>
      <c r="J5" s="57"/>
    </row>
    <row r="6" spans="1:10" ht="15">
      <c r="A6" s="8"/>
      <c r="B6" s="7"/>
      <c r="C6" s="7"/>
      <c r="D6" s="7"/>
      <c r="E6" s="7"/>
      <c r="I6" s="57"/>
      <c r="J6" s="57"/>
    </row>
    <row r="7" spans="1:10" ht="30" customHeight="1">
      <c r="A7" s="185" t="s">
        <v>137</v>
      </c>
      <c r="B7" s="185" t="s">
        <v>138</v>
      </c>
      <c r="C7" s="5"/>
      <c r="D7" s="188" t="s">
        <v>139</v>
      </c>
      <c r="E7" s="188" t="s">
        <v>98</v>
      </c>
      <c r="I7" s="57"/>
      <c r="J7" s="57"/>
    </row>
    <row r="8" spans="1:5" ht="15">
      <c r="A8" s="185"/>
      <c r="B8" s="185"/>
      <c r="C8" s="5"/>
      <c r="D8" s="188"/>
      <c r="E8" s="188"/>
    </row>
    <row r="9" spans="1:5" ht="16.5" customHeight="1">
      <c r="A9" s="185"/>
      <c r="B9" s="185"/>
      <c r="C9" s="5"/>
      <c r="D9" s="188"/>
      <c r="E9" s="188"/>
    </row>
    <row r="10" spans="1:5" ht="15.75" customHeight="1" hidden="1">
      <c r="A10" s="185"/>
      <c r="B10" s="185"/>
      <c r="C10" s="5"/>
      <c r="D10" s="188"/>
      <c r="E10" s="36"/>
    </row>
    <row r="11" spans="1:5" ht="15">
      <c r="A11" s="5"/>
      <c r="B11" s="185">
        <v>1</v>
      </c>
      <c r="C11" s="185"/>
      <c r="D11" s="4">
        <v>2</v>
      </c>
      <c r="E11" s="4">
        <v>3</v>
      </c>
    </row>
    <row r="12" spans="1:5" ht="18" customHeight="1">
      <c r="A12" s="13"/>
      <c r="B12" s="191">
        <v>828</v>
      </c>
      <c r="C12" s="192"/>
      <c r="D12" s="195" t="s">
        <v>120</v>
      </c>
      <c r="E12" s="196"/>
    </row>
    <row r="13" spans="1:5" ht="59.25" customHeight="1">
      <c r="A13" s="169">
        <v>1</v>
      </c>
      <c r="B13" s="193">
        <v>828</v>
      </c>
      <c r="C13" s="193"/>
      <c r="D13" s="169" t="s">
        <v>156</v>
      </c>
      <c r="E13" s="14" t="s">
        <v>157</v>
      </c>
    </row>
    <row r="14" spans="1:5" ht="59.25" customHeight="1">
      <c r="A14" s="169">
        <v>2</v>
      </c>
      <c r="B14" s="169">
        <v>828</v>
      </c>
      <c r="C14" s="169" t="s">
        <v>38</v>
      </c>
      <c r="D14" s="169" t="s">
        <v>38</v>
      </c>
      <c r="E14" s="106" t="s">
        <v>273</v>
      </c>
    </row>
    <row r="15" spans="1:5" ht="33" customHeight="1">
      <c r="A15" s="169">
        <v>3</v>
      </c>
      <c r="B15" s="193">
        <v>828</v>
      </c>
      <c r="C15" s="193"/>
      <c r="D15" s="169" t="s">
        <v>249</v>
      </c>
      <c r="E15" s="14" t="s">
        <v>242</v>
      </c>
    </row>
    <row r="16" spans="1:5" ht="30" customHeight="1">
      <c r="A16" s="169">
        <v>4</v>
      </c>
      <c r="B16" s="169">
        <v>828</v>
      </c>
      <c r="C16" s="169"/>
      <c r="D16" s="169" t="s">
        <v>144</v>
      </c>
      <c r="E16" s="14" t="s">
        <v>28</v>
      </c>
    </row>
    <row r="17" spans="1:5" ht="32.25" customHeight="1">
      <c r="A17" s="169">
        <v>5</v>
      </c>
      <c r="B17" s="169">
        <v>828</v>
      </c>
      <c r="C17" s="169"/>
      <c r="D17" s="169" t="s">
        <v>143</v>
      </c>
      <c r="E17" s="14" t="s">
        <v>29</v>
      </c>
    </row>
    <row r="18" spans="1:5" ht="15" customHeight="1">
      <c r="A18" s="169">
        <v>6</v>
      </c>
      <c r="B18" s="169">
        <v>828</v>
      </c>
      <c r="C18" s="169"/>
      <c r="D18" s="169" t="s">
        <v>230</v>
      </c>
      <c r="E18" s="14" t="s">
        <v>30</v>
      </c>
    </row>
    <row r="19" spans="1:5" ht="62.25" customHeight="1">
      <c r="A19" s="169">
        <v>7</v>
      </c>
      <c r="B19" s="169">
        <v>828</v>
      </c>
      <c r="C19" s="169"/>
      <c r="D19" s="169" t="s">
        <v>231</v>
      </c>
      <c r="E19" s="14" t="s">
        <v>31</v>
      </c>
    </row>
    <row r="20" spans="1:5" ht="46.5" customHeight="1">
      <c r="A20" s="169">
        <v>8</v>
      </c>
      <c r="B20" s="169">
        <v>828</v>
      </c>
      <c r="C20" s="169"/>
      <c r="D20" s="169" t="s">
        <v>232</v>
      </c>
      <c r="E20" s="14" t="s">
        <v>32</v>
      </c>
    </row>
    <row r="21" spans="1:5" ht="56.25" customHeight="1">
      <c r="A21" s="169">
        <v>9</v>
      </c>
      <c r="B21" s="169">
        <v>828</v>
      </c>
      <c r="C21" s="169"/>
      <c r="D21" s="169" t="s">
        <v>145</v>
      </c>
      <c r="E21" s="14" t="s">
        <v>33</v>
      </c>
    </row>
    <row r="22" spans="1:5" ht="42" customHeight="1">
      <c r="A22" s="169">
        <v>10</v>
      </c>
      <c r="B22" s="169">
        <v>828</v>
      </c>
      <c r="C22" s="169"/>
      <c r="D22" s="169" t="s">
        <v>146</v>
      </c>
      <c r="E22" s="14" t="s">
        <v>34</v>
      </c>
    </row>
    <row r="23" spans="1:5" ht="49.5" customHeight="1">
      <c r="A23" s="169">
        <v>11</v>
      </c>
      <c r="B23" s="169">
        <v>828</v>
      </c>
      <c r="C23" s="169"/>
      <c r="D23" s="169" t="s">
        <v>228</v>
      </c>
      <c r="E23" s="43" t="s">
        <v>262</v>
      </c>
    </row>
    <row r="24" spans="1:5" ht="27" customHeight="1">
      <c r="A24" s="169">
        <v>12</v>
      </c>
      <c r="B24" s="169">
        <v>828</v>
      </c>
      <c r="C24" s="169"/>
      <c r="D24" s="169" t="s">
        <v>233</v>
      </c>
      <c r="E24" s="14" t="s">
        <v>35</v>
      </c>
    </row>
    <row r="25" spans="1:5" ht="18" customHeight="1">
      <c r="A25" s="169">
        <v>13</v>
      </c>
      <c r="B25" s="193">
        <v>828</v>
      </c>
      <c r="C25" s="193"/>
      <c r="D25" s="169" t="s">
        <v>136</v>
      </c>
      <c r="E25" s="43" t="s">
        <v>36</v>
      </c>
    </row>
    <row r="26" spans="1:5" ht="18" customHeight="1">
      <c r="A26" s="169">
        <v>14</v>
      </c>
      <c r="B26" s="193">
        <v>828</v>
      </c>
      <c r="C26" s="193"/>
      <c r="D26" s="169" t="s">
        <v>110</v>
      </c>
      <c r="E26" s="14" t="s">
        <v>37</v>
      </c>
    </row>
    <row r="27" spans="1:5" ht="31.5" customHeight="1">
      <c r="A27" s="169">
        <v>15</v>
      </c>
      <c r="B27" s="193">
        <v>828</v>
      </c>
      <c r="C27" s="193"/>
      <c r="D27" s="169" t="s">
        <v>295</v>
      </c>
      <c r="E27" s="43" t="s">
        <v>358</v>
      </c>
    </row>
    <row r="28" spans="1:5" ht="44.25" customHeight="1">
      <c r="A28" s="169">
        <v>16</v>
      </c>
      <c r="B28" s="193">
        <v>828</v>
      </c>
      <c r="C28" s="193"/>
      <c r="D28" s="169" t="s">
        <v>296</v>
      </c>
      <c r="E28" s="43" t="s">
        <v>359</v>
      </c>
    </row>
    <row r="29" spans="1:5" ht="44.25" customHeight="1">
      <c r="A29" s="169">
        <v>17</v>
      </c>
      <c r="B29" s="193">
        <v>828</v>
      </c>
      <c r="C29" s="193"/>
      <c r="D29" s="169" t="s">
        <v>386</v>
      </c>
      <c r="E29" s="43" t="s">
        <v>387</v>
      </c>
    </row>
    <row r="30" spans="1:5" ht="44.25" customHeight="1">
      <c r="A30" s="169">
        <v>18</v>
      </c>
      <c r="B30" s="193">
        <v>828</v>
      </c>
      <c r="C30" s="193"/>
      <c r="D30" s="169" t="s">
        <v>390</v>
      </c>
      <c r="E30" s="43" t="s">
        <v>391</v>
      </c>
    </row>
    <row r="31" spans="1:5" ht="27" customHeight="1">
      <c r="A31" s="169">
        <v>19</v>
      </c>
      <c r="B31" s="193">
        <v>828</v>
      </c>
      <c r="C31" s="193"/>
      <c r="D31" s="169" t="s">
        <v>392</v>
      </c>
      <c r="E31" s="43" t="s">
        <v>394</v>
      </c>
    </row>
    <row r="32" spans="1:5" ht="44.25" customHeight="1">
      <c r="A32" s="169">
        <v>20</v>
      </c>
      <c r="B32" s="193">
        <v>828</v>
      </c>
      <c r="C32" s="193"/>
      <c r="D32" s="169" t="s">
        <v>389</v>
      </c>
      <c r="E32" s="43" t="s">
        <v>388</v>
      </c>
    </row>
    <row r="33" spans="1:5" ht="44.25" customHeight="1">
      <c r="A33" s="169">
        <v>21</v>
      </c>
      <c r="B33" s="193">
        <v>828</v>
      </c>
      <c r="C33" s="193"/>
      <c r="D33" s="169" t="s">
        <v>397</v>
      </c>
      <c r="E33" s="43" t="s">
        <v>396</v>
      </c>
    </row>
    <row r="34" spans="1:5" ht="44.25" customHeight="1">
      <c r="A34" s="169">
        <v>22</v>
      </c>
      <c r="B34" s="193">
        <v>828</v>
      </c>
      <c r="C34" s="193"/>
      <c r="D34" s="169" t="s">
        <v>393</v>
      </c>
      <c r="E34" s="43" t="s">
        <v>395</v>
      </c>
    </row>
    <row r="35" spans="1:5" ht="33.75" customHeight="1">
      <c r="A35" s="169">
        <v>23</v>
      </c>
      <c r="B35" s="198">
        <v>828</v>
      </c>
      <c r="C35" s="199"/>
      <c r="D35" s="170" t="s">
        <v>297</v>
      </c>
      <c r="E35" s="43" t="s">
        <v>263</v>
      </c>
    </row>
    <row r="36" spans="1:5" ht="30.75" customHeight="1">
      <c r="A36" s="169">
        <v>24</v>
      </c>
      <c r="B36" s="193">
        <v>828</v>
      </c>
      <c r="C36" s="193"/>
      <c r="D36" s="171" t="s">
        <v>298</v>
      </c>
      <c r="E36" s="43" t="s">
        <v>264</v>
      </c>
    </row>
    <row r="37" spans="1:5" ht="43.5" customHeight="1">
      <c r="A37" s="169">
        <v>25</v>
      </c>
      <c r="B37" s="169">
        <v>828</v>
      </c>
      <c r="C37" s="169"/>
      <c r="D37" s="171" t="s">
        <v>299</v>
      </c>
      <c r="E37" s="43" t="s">
        <v>270</v>
      </c>
    </row>
    <row r="38" spans="1:5" ht="33.75" customHeight="1">
      <c r="A38" s="169">
        <v>26</v>
      </c>
      <c r="B38" s="193">
        <v>828</v>
      </c>
      <c r="C38" s="193"/>
      <c r="D38" s="169" t="s">
        <v>342</v>
      </c>
      <c r="E38" s="43" t="s">
        <v>341</v>
      </c>
    </row>
    <row r="39" spans="1:5" ht="30.75" customHeight="1">
      <c r="A39" s="169">
        <v>27</v>
      </c>
      <c r="B39" s="169">
        <v>828</v>
      </c>
      <c r="C39" s="169"/>
      <c r="D39" s="169" t="s">
        <v>343</v>
      </c>
      <c r="E39" s="138" t="s">
        <v>344</v>
      </c>
    </row>
    <row r="40" spans="1:5" ht="30.75" customHeight="1">
      <c r="A40" s="169">
        <v>28</v>
      </c>
      <c r="B40" s="193">
        <v>828</v>
      </c>
      <c r="C40" s="193"/>
      <c r="D40" s="190" t="s">
        <v>300</v>
      </c>
      <c r="E40" s="189" t="s">
        <v>39</v>
      </c>
    </row>
    <row r="41" spans="1:5" ht="15" customHeight="1" hidden="1">
      <c r="A41" s="169">
        <v>20</v>
      </c>
      <c r="B41" s="193">
        <v>828</v>
      </c>
      <c r="C41" s="193"/>
      <c r="D41" s="190"/>
      <c r="E41" s="189"/>
    </row>
    <row r="42" spans="1:5" ht="15" customHeight="1" hidden="1">
      <c r="A42" s="169">
        <v>21</v>
      </c>
      <c r="B42" s="193">
        <v>828</v>
      </c>
      <c r="C42" s="193"/>
      <c r="D42" s="190"/>
      <c r="E42" s="189"/>
    </row>
    <row r="43" spans="1:5" ht="15" customHeight="1" hidden="1">
      <c r="A43" s="169">
        <v>22</v>
      </c>
      <c r="B43" s="193">
        <v>828</v>
      </c>
      <c r="C43" s="193"/>
      <c r="D43" s="190"/>
      <c r="E43" s="189"/>
    </row>
    <row r="44" spans="1:5" ht="16.5" customHeight="1" hidden="1" thickBot="1">
      <c r="A44" s="169">
        <v>23</v>
      </c>
      <c r="B44" s="193">
        <v>828</v>
      </c>
      <c r="C44" s="193"/>
      <c r="D44" s="171"/>
      <c r="E44" s="14"/>
    </row>
    <row r="45" spans="1:5" ht="15.75" customHeight="1" hidden="1">
      <c r="A45" s="169">
        <v>24</v>
      </c>
      <c r="B45" s="193">
        <v>828</v>
      </c>
      <c r="C45" s="193"/>
      <c r="D45" s="171"/>
      <c r="E45" s="14"/>
    </row>
    <row r="46" spans="1:5" ht="15.75" customHeight="1">
      <c r="A46" s="169">
        <v>29</v>
      </c>
      <c r="B46" s="169">
        <v>828</v>
      </c>
      <c r="C46" s="169"/>
      <c r="D46" s="171" t="s">
        <v>301</v>
      </c>
      <c r="E46" s="14" t="s">
        <v>40</v>
      </c>
    </row>
    <row r="47" spans="1:5" ht="75">
      <c r="A47" s="169">
        <v>30</v>
      </c>
      <c r="B47" s="193">
        <v>828</v>
      </c>
      <c r="C47" s="193"/>
      <c r="D47" s="171" t="s">
        <v>302</v>
      </c>
      <c r="E47" s="5" t="s">
        <v>41</v>
      </c>
    </row>
    <row r="48" spans="1:5" ht="30">
      <c r="A48" s="169">
        <v>31</v>
      </c>
      <c r="B48" s="193">
        <v>828</v>
      </c>
      <c r="C48" s="193"/>
      <c r="D48" s="169" t="s">
        <v>303</v>
      </c>
      <c r="E48" s="5" t="s">
        <v>274</v>
      </c>
    </row>
    <row r="49" spans="1:5" ht="45">
      <c r="A49" s="169">
        <v>32</v>
      </c>
      <c r="B49" s="193">
        <v>828</v>
      </c>
      <c r="C49" s="193"/>
      <c r="D49" s="169" t="s">
        <v>304</v>
      </c>
      <c r="E49" s="14" t="s">
        <v>293</v>
      </c>
    </row>
    <row r="50" spans="1:5" ht="15.75">
      <c r="A50" s="32"/>
      <c r="B50" s="32"/>
      <c r="C50" s="32"/>
      <c r="D50" s="33"/>
      <c r="E50" s="34"/>
    </row>
    <row r="51" spans="1:5" ht="12.75">
      <c r="A51" s="11"/>
      <c r="B51" s="11"/>
      <c r="C51" s="11"/>
      <c r="D51" s="11"/>
      <c r="E51" s="11"/>
    </row>
    <row r="52" ht="12.75">
      <c r="A52" s="10"/>
    </row>
    <row r="53" spans="1:5" ht="28.5" customHeight="1">
      <c r="A53" s="186"/>
      <c r="B53" s="186"/>
      <c r="C53" s="186"/>
      <c r="D53" s="186"/>
      <c r="E53" s="186"/>
    </row>
    <row r="54" spans="1:4" ht="15.75">
      <c r="A54" s="1"/>
      <c r="D54" s="52"/>
    </row>
  </sheetData>
  <sheetProtection/>
  <mergeCells count="39">
    <mergeCell ref="A1:E1"/>
    <mergeCell ref="A2:E2"/>
    <mergeCell ref="B27:C27"/>
    <mergeCell ref="B35:C35"/>
    <mergeCell ref="B13:C13"/>
    <mergeCell ref="B15:C15"/>
    <mergeCell ref="B28:C28"/>
    <mergeCell ref="B29:C29"/>
    <mergeCell ref="B32:C32"/>
    <mergeCell ref="B34:C34"/>
    <mergeCell ref="B33:C33"/>
    <mergeCell ref="B30:C30"/>
    <mergeCell ref="B31:C31"/>
    <mergeCell ref="B49:C49"/>
    <mergeCell ref="B42:C42"/>
    <mergeCell ref="A3:D3"/>
    <mergeCell ref="B48:C48"/>
    <mergeCell ref="B40:C40"/>
    <mergeCell ref="B41:C41"/>
    <mergeCell ref="E3:H3"/>
    <mergeCell ref="B44:C44"/>
    <mergeCell ref="B45:C45"/>
    <mergeCell ref="D12:E12"/>
    <mergeCell ref="B11:C11"/>
    <mergeCell ref="B25:C25"/>
    <mergeCell ref="B26:C26"/>
    <mergeCell ref="B36:C36"/>
    <mergeCell ref="B43:C43"/>
    <mergeCell ref="B38:C38"/>
    <mergeCell ref="A53:E53"/>
    <mergeCell ref="D5:E5"/>
    <mergeCell ref="D7:D10"/>
    <mergeCell ref="E40:E43"/>
    <mergeCell ref="D40:D43"/>
    <mergeCell ref="B12:C12"/>
    <mergeCell ref="E7:E9"/>
    <mergeCell ref="A7:A10"/>
    <mergeCell ref="B7:B10"/>
    <mergeCell ref="B47:C47"/>
  </mergeCells>
  <printOptions/>
  <pageMargins left="0.7874015748031497" right="0.1968503937007874" top="0.3937007874015748" bottom="0.984251968503937" header="0.3937007874015748" footer="0.5118110236220472"/>
  <pageSetup horizontalDpi="180" verticalDpi="18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6.875" style="0" customWidth="1"/>
    <col min="2" max="2" width="11.375" style="0" customWidth="1"/>
    <col min="3" max="3" width="26.625" style="0" customWidth="1"/>
    <col min="4" max="4" width="45.875" style="0" customWidth="1"/>
  </cols>
  <sheetData>
    <row r="1" spans="1:9" ht="15.75">
      <c r="A1" s="201" t="s">
        <v>217</v>
      </c>
      <c r="B1" s="201"/>
      <c r="C1" s="201"/>
      <c r="D1" s="201"/>
      <c r="E1" s="17"/>
      <c r="F1" s="17"/>
      <c r="G1" s="17"/>
      <c r="H1" s="17"/>
      <c r="I1" s="17"/>
    </row>
    <row r="2" spans="1:9" ht="15">
      <c r="A2" s="201" t="s">
        <v>47</v>
      </c>
      <c r="B2" s="201"/>
      <c r="C2" s="201"/>
      <c r="D2" s="201"/>
      <c r="E2" s="18"/>
      <c r="F2" s="18"/>
      <c r="G2" s="18"/>
      <c r="H2" s="18"/>
      <c r="I2" s="18"/>
    </row>
    <row r="3" spans="1:9" ht="15.75">
      <c r="A3" s="178" t="s">
        <v>398</v>
      </c>
      <c r="B3" s="178"/>
      <c r="C3" s="178"/>
      <c r="D3" s="178"/>
      <c r="E3" s="19"/>
      <c r="F3" s="19"/>
      <c r="G3" s="19"/>
      <c r="H3" s="19"/>
      <c r="I3" s="19"/>
    </row>
    <row r="4" ht="12.75">
      <c r="A4" s="15"/>
    </row>
    <row r="5" ht="12.75">
      <c r="A5" s="16"/>
    </row>
    <row r="6" spans="1:4" ht="15.75">
      <c r="A6" s="187" t="s">
        <v>218</v>
      </c>
      <c r="B6" s="187"/>
      <c r="C6" s="187"/>
      <c r="D6" s="187"/>
    </row>
    <row r="7" spans="1:4" ht="15.75">
      <c r="A7" s="187" t="s">
        <v>219</v>
      </c>
      <c r="B7" s="187"/>
      <c r="C7" s="187"/>
      <c r="D7" s="187"/>
    </row>
    <row r="8" ht="15.75">
      <c r="A8" s="1"/>
    </row>
    <row r="9" spans="1:4" ht="33.75" customHeight="1">
      <c r="A9" s="185" t="s">
        <v>160</v>
      </c>
      <c r="B9" s="185" t="s">
        <v>166</v>
      </c>
      <c r="C9" s="185" t="s">
        <v>161</v>
      </c>
      <c r="D9" s="202" t="s">
        <v>162</v>
      </c>
    </row>
    <row r="10" spans="1:4" ht="13.5" customHeight="1" hidden="1" thickBot="1">
      <c r="A10" s="185"/>
      <c r="B10" s="185"/>
      <c r="C10" s="185"/>
      <c r="D10" s="202"/>
    </row>
    <row r="11" spans="1:4" ht="15">
      <c r="A11" s="4"/>
      <c r="B11" s="4">
        <v>1</v>
      </c>
      <c r="C11" s="4">
        <v>2</v>
      </c>
      <c r="D11" s="4">
        <v>3</v>
      </c>
    </row>
    <row r="12" spans="1:4" ht="21" customHeight="1">
      <c r="A12" s="4">
        <v>1</v>
      </c>
      <c r="B12" s="4">
        <v>828</v>
      </c>
      <c r="C12" s="200" t="s">
        <v>121</v>
      </c>
      <c r="D12" s="200"/>
    </row>
    <row r="13" spans="1:4" ht="30" customHeight="1">
      <c r="A13" s="4">
        <v>2</v>
      </c>
      <c r="B13" s="4">
        <v>828</v>
      </c>
      <c r="C13" s="44" t="s">
        <v>115</v>
      </c>
      <c r="D13" s="44" t="s">
        <v>164</v>
      </c>
    </row>
    <row r="14" spans="1:4" ht="48.75" customHeight="1">
      <c r="A14" s="4">
        <v>3</v>
      </c>
      <c r="B14" s="4">
        <v>828</v>
      </c>
      <c r="C14" s="44" t="s">
        <v>119</v>
      </c>
      <c r="D14" s="44" t="s">
        <v>165</v>
      </c>
    </row>
    <row r="15" ht="15.75">
      <c r="A15" s="1"/>
    </row>
  </sheetData>
  <sheetProtection/>
  <mergeCells count="10">
    <mergeCell ref="C12:D12"/>
    <mergeCell ref="A1:D1"/>
    <mergeCell ref="A2:D2"/>
    <mergeCell ref="A3:D3"/>
    <mergeCell ref="A6:D6"/>
    <mergeCell ref="A7:D7"/>
    <mergeCell ref="A9:A10"/>
    <mergeCell ref="C9:C10"/>
    <mergeCell ref="D9:D10"/>
    <mergeCell ref="B9:B10"/>
  </mergeCells>
  <printOptions/>
  <pageMargins left="0.7874015748031497" right="0.1968503937007874" top="0.5905511811023623" bottom="0.984251968503937" header="0.31496062992125984" footer="0.5118110236220472"/>
  <pageSetup fitToHeight="1" fitToWidth="1"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54">
      <selection activeCell="F64" sqref="F64"/>
    </sheetView>
  </sheetViews>
  <sheetFormatPr defaultColWidth="9.00390625" defaultRowHeight="12.75"/>
  <cols>
    <col min="1" max="1" width="4.00390625" style="0" customWidth="1"/>
    <col min="2" max="2" width="25.125" style="0" customWidth="1"/>
    <col min="3" max="3" width="50.125" style="0" customWidth="1"/>
    <col min="4" max="4" width="10.375" style="0" customWidth="1"/>
    <col min="5" max="5" width="9.875" style="0" customWidth="1"/>
    <col min="6" max="6" width="10.125" style="0" customWidth="1"/>
    <col min="8" max="8" width="8.25390625" style="0" customWidth="1"/>
  </cols>
  <sheetData>
    <row r="1" spans="1:9" ht="15.75">
      <c r="A1" s="21" t="s">
        <v>192</v>
      </c>
      <c r="B1" s="21"/>
      <c r="C1" s="21"/>
      <c r="D1" s="35" t="s">
        <v>193</v>
      </c>
      <c r="E1" s="19"/>
      <c r="F1" s="19"/>
      <c r="G1" s="19"/>
      <c r="H1" s="19"/>
      <c r="I1" s="19"/>
    </row>
    <row r="2" spans="1:9" ht="15.75">
      <c r="A2" s="178" t="s">
        <v>46</v>
      </c>
      <c r="B2" s="178"/>
      <c r="C2" s="178"/>
      <c r="D2" s="178"/>
      <c r="E2" s="19"/>
      <c r="F2" s="19"/>
      <c r="G2" s="19"/>
      <c r="H2" s="19"/>
      <c r="I2" s="19"/>
    </row>
    <row r="3" spans="1:9" ht="15.75">
      <c r="A3" s="178" t="s">
        <v>399</v>
      </c>
      <c r="B3" s="178"/>
      <c r="C3" s="178"/>
      <c r="D3" s="178"/>
      <c r="E3" s="19"/>
      <c r="F3" s="19"/>
      <c r="G3" s="19"/>
      <c r="H3" s="19"/>
      <c r="I3" s="19"/>
    </row>
    <row r="4" ht="9.75" customHeight="1">
      <c r="A4" s="1"/>
    </row>
    <row r="5" spans="1:9" ht="15.75">
      <c r="A5" s="213" t="s">
        <v>345</v>
      </c>
      <c r="B5" s="213"/>
      <c r="C5" s="213"/>
      <c r="D5" s="213"/>
      <c r="E5" s="213"/>
      <c r="F5" s="213"/>
      <c r="G5" s="213"/>
      <c r="H5" s="213"/>
      <c r="I5" s="213"/>
    </row>
    <row r="6" spans="1:4" ht="15.75">
      <c r="A6" s="1" t="s">
        <v>167</v>
      </c>
      <c r="D6" t="s">
        <v>91</v>
      </c>
    </row>
    <row r="7" spans="1:6" ht="30" customHeight="1">
      <c r="A7" s="183" t="s">
        <v>160</v>
      </c>
      <c r="B7" s="200" t="s">
        <v>139</v>
      </c>
      <c r="C7" s="214" t="s">
        <v>98</v>
      </c>
      <c r="D7" s="185" t="s">
        <v>400</v>
      </c>
      <c r="E7" s="185" t="s">
        <v>460</v>
      </c>
      <c r="F7" s="185" t="s">
        <v>461</v>
      </c>
    </row>
    <row r="8" spans="1:6" ht="45" customHeight="1">
      <c r="A8" s="183"/>
      <c r="B8" s="200"/>
      <c r="C8" s="214"/>
      <c r="D8" s="185"/>
      <c r="E8" s="185"/>
      <c r="F8" s="185"/>
    </row>
    <row r="9" spans="1:6" ht="15">
      <c r="A9" s="5"/>
      <c r="B9" s="4">
        <v>1</v>
      </c>
      <c r="C9" s="4">
        <v>2</v>
      </c>
      <c r="D9" s="4">
        <v>3</v>
      </c>
      <c r="E9" s="4">
        <v>3</v>
      </c>
      <c r="F9" s="4">
        <v>3</v>
      </c>
    </row>
    <row r="10" spans="1:6" ht="17.25" customHeight="1">
      <c r="A10" s="62">
        <v>1</v>
      </c>
      <c r="B10" s="101" t="s">
        <v>168</v>
      </c>
      <c r="C10" s="76" t="s">
        <v>169</v>
      </c>
      <c r="D10" s="115">
        <f>+D11+D14+D20+D29+D31</f>
        <v>192130</v>
      </c>
      <c r="E10" s="115">
        <f>+E11+E14+E20+E29+E31</f>
        <v>191424</v>
      </c>
      <c r="F10" s="115">
        <f>+F11+F14+F20+F29+F31</f>
        <v>197396</v>
      </c>
    </row>
    <row r="11" spans="1:6" ht="18.75" customHeight="1">
      <c r="A11" s="62">
        <v>2</v>
      </c>
      <c r="B11" s="101" t="s">
        <v>170</v>
      </c>
      <c r="C11" s="76" t="s">
        <v>171</v>
      </c>
      <c r="D11" s="115">
        <f aca="true" t="shared" si="0" ref="D11:F12">D12</f>
        <v>11106</v>
      </c>
      <c r="E11" s="115">
        <f t="shared" si="0"/>
        <v>11550</v>
      </c>
      <c r="F11" s="115">
        <f t="shared" si="0"/>
        <v>12010</v>
      </c>
    </row>
    <row r="12" spans="1:6" ht="14.25" customHeight="1">
      <c r="A12" s="62">
        <v>3</v>
      </c>
      <c r="B12" s="101" t="s">
        <v>172</v>
      </c>
      <c r="C12" s="76" t="s">
        <v>173</v>
      </c>
      <c r="D12" s="115">
        <f t="shared" si="0"/>
        <v>11106</v>
      </c>
      <c r="E12" s="115">
        <f t="shared" si="0"/>
        <v>11550</v>
      </c>
      <c r="F12" s="115">
        <f t="shared" si="0"/>
        <v>12010</v>
      </c>
    </row>
    <row r="13" spans="1:6" ht="70.5" customHeight="1">
      <c r="A13" s="62">
        <v>4</v>
      </c>
      <c r="B13" s="101" t="s">
        <v>21</v>
      </c>
      <c r="C13" s="76" t="s">
        <v>127</v>
      </c>
      <c r="D13" s="121">
        <v>11106</v>
      </c>
      <c r="E13" s="121">
        <v>11550</v>
      </c>
      <c r="F13" s="121">
        <v>12010</v>
      </c>
    </row>
    <row r="14" spans="1:6" ht="39.75" customHeight="1">
      <c r="A14" s="87">
        <v>5</v>
      </c>
      <c r="B14" s="101" t="s">
        <v>60</v>
      </c>
      <c r="C14" s="78" t="s">
        <v>67</v>
      </c>
      <c r="D14" s="167">
        <f>+D15</f>
        <v>100200</v>
      </c>
      <c r="E14" s="167">
        <f>+E15</f>
        <v>97500</v>
      </c>
      <c r="F14" s="167">
        <f>+F15</f>
        <v>101400</v>
      </c>
    </row>
    <row r="15" spans="1:6" ht="33" customHeight="1">
      <c r="A15" s="62">
        <v>6</v>
      </c>
      <c r="B15" s="101" t="s">
        <v>147</v>
      </c>
      <c r="C15" s="78" t="s">
        <v>69</v>
      </c>
      <c r="D15" s="115">
        <f>+D16+D17+D18+D19</f>
        <v>100200</v>
      </c>
      <c r="E15" s="115">
        <f>+E16+E17+E18+E19</f>
        <v>97500</v>
      </c>
      <c r="F15" s="115">
        <f>+F16+F17+F18+F19</f>
        <v>101400</v>
      </c>
    </row>
    <row r="16" spans="1:6" ht="67.5" customHeight="1">
      <c r="A16" s="62">
        <v>7</v>
      </c>
      <c r="B16" s="101" t="s">
        <v>61</v>
      </c>
      <c r="C16" s="78" t="s">
        <v>70</v>
      </c>
      <c r="D16" s="121">
        <v>46900</v>
      </c>
      <c r="E16" s="121">
        <v>44800</v>
      </c>
      <c r="F16" s="121">
        <v>46900</v>
      </c>
    </row>
    <row r="17" spans="1:6" ht="75.75" customHeight="1">
      <c r="A17" s="62">
        <v>8</v>
      </c>
      <c r="B17" s="101" t="s">
        <v>62</v>
      </c>
      <c r="C17" s="78" t="s">
        <v>128</v>
      </c>
      <c r="D17" s="121">
        <v>300</v>
      </c>
      <c r="E17" s="121">
        <v>300</v>
      </c>
      <c r="F17" s="121">
        <v>300</v>
      </c>
    </row>
    <row r="18" spans="1:6" ht="69.75" customHeight="1">
      <c r="A18" s="62">
        <v>9</v>
      </c>
      <c r="B18" s="101" t="s">
        <v>63</v>
      </c>
      <c r="C18" s="78" t="s">
        <v>125</v>
      </c>
      <c r="D18" s="121">
        <v>61400</v>
      </c>
      <c r="E18" s="121">
        <v>58800</v>
      </c>
      <c r="F18" s="121">
        <v>61400</v>
      </c>
    </row>
    <row r="19" spans="1:6" ht="64.5" customHeight="1">
      <c r="A19" s="62">
        <v>10</v>
      </c>
      <c r="B19" s="101" t="s">
        <v>64</v>
      </c>
      <c r="C19" s="78" t="s">
        <v>126</v>
      </c>
      <c r="D19" s="121">
        <v>-8400</v>
      </c>
      <c r="E19" s="121">
        <v>-6400</v>
      </c>
      <c r="F19" s="121">
        <v>-7200</v>
      </c>
    </row>
    <row r="20" spans="1:6" ht="14.25" customHeight="1">
      <c r="A20" s="62">
        <v>11</v>
      </c>
      <c r="B20" s="101" t="s">
        <v>174</v>
      </c>
      <c r="C20" s="76" t="s">
        <v>175</v>
      </c>
      <c r="D20" s="115">
        <f>+D21+D23</f>
        <v>38276</v>
      </c>
      <c r="E20" s="115">
        <f>+E21+E23</f>
        <v>38276</v>
      </c>
      <c r="F20" s="115">
        <f>+F21+F23</f>
        <v>38276</v>
      </c>
    </row>
    <row r="21" spans="1:6" ht="17.25" customHeight="1">
      <c r="A21" s="62">
        <v>12</v>
      </c>
      <c r="B21" s="172" t="s">
        <v>176</v>
      </c>
      <c r="C21" s="76" t="s">
        <v>123</v>
      </c>
      <c r="D21" s="115">
        <f>D22</f>
        <v>13750</v>
      </c>
      <c r="E21" s="115">
        <f>E22</f>
        <v>13750</v>
      </c>
      <c r="F21" s="115">
        <f>F22</f>
        <v>13750</v>
      </c>
    </row>
    <row r="22" spans="1:6" ht="42" customHeight="1">
      <c r="A22" s="62">
        <v>13</v>
      </c>
      <c r="B22" s="212" t="s">
        <v>177</v>
      </c>
      <c r="C22" s="206" t="s">
        <v>22</v>
      </c>
      <c r="D22" s="115">
        <v>13750</v>
      </c>
      <c r="E22" s="115">
        <v>13750</v>
      </c>
      <c r="F22" s="115">
        <v>13750</v>
      </c>
    </row>
    <row r="23" spans="1:6" ht="19.5" customHeight="1" hidden="1">
      <c r="A23" s="62"/>
      <c r="B23" s="212"/>
      <c r="C23" s="206"/>
      <c r="D23" s="115">
        <f aca="true" t="shared" si="1" ref="D23:F24">+D24</f>
        <v>24526</v>
      </c>
      <c r="E23" s="115">
        <f t="shared" si="1"/>
        <v>24526</v>
      </c>
      <c r="F23" s="115">
        <f t="shared" si="1"/>
        <v>24526</v>
      </c>
    </row>
    <row r="24" spans="1:6" ht="15.75" customHeight="1">
      <c r="A24" s="87">
        <v>14</v>
      </c>
      <c r="B24" s="101" t="s">
        <v>178</v>
      </c>
      <c r="C24" s="76" t="s">
        <v>179</v>
      </c>
      <c r="D24" s="167">
        <f t="shared" si="1"/>
        <v>24526</v>
      </c>
      <c r="E24" s="167">
        <f t="shared" si="1"/>
        <v>24526</v>
      </c>
      <c r="F24" s="167">
        <f t="shared" si="1"/>
        <v>24526</v>
      </c>
    </row>
    <row r="25" spans="1:6" ht="17.25" customHeight="1">
      <c r="A25" s="208">
        <v>17</v>
      </c>
      <c r="B25" s="101" t="s">
        <v>23</v>
      </c>
      <c r="C25" s="76" t="s">
        <v>24</v>
      </c>
      <c r="D25" s="203">
        <f>+D27</f>
        <v>24526</v>
      </c>
      <c r="E25" s="203">
        <f>+E27</f>
        <v>24526</v>
      </c>
      <c r="F25" s="203">
        <f>+F27</f>
        <v>24526</v>
      </c>
    </row>
    <row r="26" spans="1:6" ht="17.25" customHeight="1" hidden="1">
      <c r="A26" s="209"/>
      <c r="B26" s="211" t="s">
        <v>25</v>
      </c>
      <c r="C26" s="206" t="s">
        <v>26</v>
      </c>
      <c r="D26" s="204"/>
      <c r="E26" s="204"/>
      <c r="F26" s="204"/>
    </row>
    <row r="27" spans="1:6" ht="27.75" customHeight="1">
      <c r="A27" s="62">
        <v>18</v>
      </c>
      <c r="B27" s="211"/>
      <c r="C27" s="206"/>
      <c r="D27" s="115">
        <v>24526</v>
      </c>
      <c r="E27" s="115">
        <v>24526</v>
      </c>
      <c r="F27" s="115">
        <v>24526</v>
      </c>
    </row>
    <row r="28" spans="1:6" ht="18" customHeight="1">
      <c r="A28" s="62">
        <v>19</v>
      </c>
      <c r="B28" s="101" t="s">
        <v>180</v>
      </c>
      <c r="C28" s="76" t="s">
        <v>181</v>
      </c>
      <c r="D28" s="115">
        <f aca="true" t="shared" si="2" ref="D28:F29">+D29</f>
        <v>3800</v>
      </c>
      <c r="E28" s="115">
        <f t="shared" si="2"/>
        <v>3800</v>
      </c>
      <c r="F28" s="115">
        <f t="shared" si="2"/>
        <v>3800</v>
      </c>
    </row>
    <row r="29" spans="1:6" ht="39" customHeight="1">
      <c r="A29" s="62">
        <v>20</v>
      </c>
      <c r="B29" s="101" t="s">
        <v>182</v>
      </c>
      <c r="C29" s="76" t="s">
        <v>129</v>
      </c>
      <c r="D29" s="115">
        <f t="shared" si="2"/>
        <v>3800</v>
      </c>
      <c r="E29" s="115">
        <f t="shared" si="2"/>
        <v>3800</v>
      </c>
      <c r="F29" s="115">
        <f t="shared" si="2"/>
        <v>3800</v>
      </c>
    </row>
    <row r="30" spans="1:6" ht="49.5" customHeight="1">
      <c r="A30" s="62">
        <v>21</v>
      </c>
      <c r="B30" s="101" t="s">
        <v>130</v>
      </c>
      <c r="C30" s="76" t="s">
        <v>220</v>
      </c>
      <c r="D30" s="115">
        <v>3800</v>
      </c>
      <c r="E30" s="115">
        <v>3800</v>
      </c>
      <c r="F30" s="115">
        <v>3800</v>
      </c>
    </row>
    <row r="31" spans="1:6" ht="25.5" customHeight="1">
      <c r="A31" s="62">
        <v>22</v>
      </c>
      <c r="B31" s="101" t="s">
        <v>183</v>
      </c>
      <c r="C31" s="76" t="s">
        <v>184</v>
      </c>
      <c r="D31" s="115">
        <f>+D32</f>
        <v>38748</v>
      </c>
      <c r="E31" s="115">
        <f aca="true" t="shared" si="3" ref="E31:F33">+E32</f>
        <v>40298</v>
      </c>
      <c r="F31" s="115">
        <f t="shared" si="3"/>
        <v>41910</v>
      </c>
    </row>
    <row r="32" spans="1:6" ht="68.25" customHeight="1">
      <c r="A32" s="62">
        <v>23</v>
      </c>
      <c r="B32" s="101" t="s">
        <v>237</v>
      </c>
      <c r="C32" s="76" t="s">
        <v>238</v>
      </c>
      <c r="D32" s="115">
        <f>+D33</f>
        <v>38748</v>
      </c>
      <c r="E32" s="115">
        <f t="shared" si="3"/>
        <v>40298</v>
      </c>
      <c r="F32" s="115">
        <f t="shared" si="3"/>
        <v>41910</v>
      </c>
    </row>
    <row r="33" spans="1:6" ht="25.5" customHeight="1">
      <c r="A33" s="62">
        <v>24</v>
      </c>
      <c r="B33" s="101" t="s">
        <v>239</v>
      </c>
      <c r="C33" s="77" t="s">
        <v>240</v>
      </c>
      <c r="D33" s="115">
        <f>+D34</f>
        <v>38748</v>
      </c>
      <c r="E33" s="115">
        <f t="shared" si="3"/>
        <v>40298</v>
      </c>
      <c r="F33" s="115">
        <f t="shared" si="3"/>
        <v>41910</v>
      </c>
    </row>
    <row r="34" spans="1:6" ht="25.5">
      <c r="A34" s="62">
        <v>25</v>
      </c>
      <c r="B34" s="101" t="s">
        <v>241</v>
      </c>
      <c r="C34" s="77" t="s">
        <v>242</v>
      </c>
      <c r="D34" s="115">
        <v>38748</v>
      </c>
      <c r="E34" s="115">
        <v>40298</v>
      </c>
      <c r="F34" s="115">
        <v>41910</v>
      </c>
    </row>
    <row r="35" spans="1:6" ht="25.5" customHeight="1" hidden="1">
      <c r="A35" s="62">
        <v>27</v>
      </c>
      <c r="B35" s="101" t="s">
        <v>243</v>
      </c>
      <c r="C35" s="77" t="s">
        <v>244</v>
      </c>
      <c r="D35" s="115">
        <f>+D36</f>
        <v>0</v>
      </c>
      <c r="E35" s="115">
        <f aca="true" t="shared" si="4" ref="E35:F37">+E36</f>
        <v>0</v>
      </c>
      <c r="F35" s="115">
        <f t="shared" si="4"/>
        <v>0</v>
      </c>
    </row>
    <row r="36" spans="1:6" ht="12.75" customHeight="1" hidden="1">
      <c r="A36" s="62">
        <v>28</v>
      </c>
      <c r="B36" s="101" t="s">
        <v>245</v>
      </c>
      <c r="C36" s="76" t="s">
        <v>246</v>
      </c>
      <c r="D36" s="115">
        <f>+D37</f>
        <v>0</v>
      </c>
      <c r="E36" s="115">
        <f t="shared" si="4"/>
        <v>0</v>
      </c>
      <c r="F36" s="115">
        <f t="shared" si="4"/>
        <v>0</v>
      </c>
    </row>
    <row r="37" spans="1:6" ht="25.5" customHeight="1" hidden="1">
      <c r="A37" s="62">
        <v>29</v>
      </c>
      <c r="B37" s="101" t="s">
        <v>247</v>
      </c>
      <c r="C37" s="76" t="s">
        <v>269</v>
      </c>
      <c r="D37" s="115">
        <f>+D38</f>
        <v>0</v>
      </c>
      <c r="E37" s="115">
        <f t="shared" si="4"/>
        <v>0</v>
      </c>
      <c r="F37" s="115">
        <f t="shared" si="4"/>
        <v>0</v>
      </c>
    </row>
    <row r="38" spans="1:6" ht="38.25" customHeight="1" hidden="1">
      <c r="A38" s="62">
        <v>30</v>
      </c>
      <c r="B38" s="101" t="s">
        <v>49</v>
      </c>
      <c r="C38" s="76" t="s">
        <v>248</v>
      </c>
      <c r="D38" s="115">
        <v>0</v>
      </c>
      <c r="E38" s="115">
        <v>0</v>
      </c>
      <c r="F38" s="115">
        <v>0</v>
      </c>
    </row>
    <row r="39" spans="1:6" ht="12.75">
      <c r="A39" s="62">
        <v>26</v>
      </c>
      <c r="B39" s="101" t="s">
        <v>185</v>
      </c>
      <c r="C39" s="76" t="s">
        <v>186</v>
      </c>
      <c r="D39" s="115">
        <f>+D40</f>
        <v>8559515</v>
      </c>
      <c r="E39" s="115">
        <f>+E40</f>
        <v>7109629</v>
      </c>
      <c r="F39" s="115">
        <f>+F40</f>
        <v>6912733</v>
      </c>
    </row>
    <row r="40" spans="1:6" ht="30.75" customHeight="1">
      <c r="A40" s="210">
        <v>27</v>
      </c>
      <c r="B40" s="211" t="s">
        <v>122</v>
      </c>
      <c r="C40" s="206" t="s">
        <v>187</v>
      </c>
      <c r="D40" s="205">
        <f>+D42+D47+D54+D60</f>
        <v>8559515</v>
      </c>
      <c r="E40" s="205">
        <f>+E42+E47+E54+E60</f>
        <v>7109629</v>
      </c>
      <c r="F40" s="205">
        <f>+F42+F47+F54+F60</f>
        <v>6912733</v>
      </c>
    </row>
    <row r="41" spans="1:6" ht="9.75" customHeight="1">
      <c r="A41" s="210"/>
      <c r="B41" s="211"/>
      <c r="C41" s="206"/>
      <c r="D41" s="205"/>
      <c r="E41" s="205"/>
      <c r="F41" s="205"/>
    </row>
    <row r="42" spans="1:6" ht="25.5" customHeight="1">
      <c r="A42" s="62">
        <v>28</v>
      </c>
      <c r="B42" s="101" t="s">
        <v>305</v>
      </c>
      <c r="C42" s="77" t="s">
        <v>18</v>
      </c>
      <c r="D42" s="115">
        <f aca="true" t="shared" si="5" ref="D42:F43">D43</f>
        <v>846826</v>
      </c>
      <c r="E42" s="115">
        <f t="shared" si="5"/>
        <v>846826</v>
      </c>
      <c r="F42" s="115">
        <f t="shared" si="5"/>
        <v>846826</v>
      </c>
    </row>
    <row r="43" spans="1:6" ht="15" customHeight="1">
      <c r="A43" s="62">
        <v>29</v>
      </c>
      <c r="B43" s="101" t="s">
        <v>306</v>
      </c>
      <c r="C43" s="76" t="s">
        <v>131</v>
      </c>
      <c r="D43" s="115">
        <f t="shared" si="5"/>
        <v>846826</v>
      </c>
      <c r="E43" s="115">
        <f t="shared" si="5"/>
        <v>846826</v>
      </c>
      <c r="F43" s="115">
        <f t="shared" si="5"/>
        <v>846826</v>
      </c>
    </row>
    <row r="44" spans="1:6" ht="26.25" customHeight="1">
      <c r="A44" s="62">
        <v>30</v>
      </c>
      <c r="B44" s="101" t="s">
        <v>307</v>
      </c>
      <c r="C44" s="76" t="s">
        <v>265</v>
      </c>
      <c r="D44" s="168">
        <f>D45+D46</f>
        <v>846826</v>
      </c>
      <c r="E44" s="168">
        <f>E45+E46</f>
        <v>846826</v>
      </c>
      <c r="F44" s="168">
        <f>F45+F46</f>
        <v>846826</v>
      </c>
    </row>
    <row r="45" spans="1:6" ht="38.25" customHeight="1">
      <c r="A45" s="62">
        <v>31</v>
      </c>
      <c r="B45" s="101" t="s">
        <v>308</v>
      </c>
      <c r="C45" s="100" t="s">
        <v>358</v>
      </c>
      <c r="D45" s="168">
        <v>527747</v>
      </c>
      <c r="E45" s="168">
        <v>527747</v>
      </c>
      <c r="F45" s="168">
        <v>527747</v>
      </c>
    </row>
    <row r="46" spans="1:6" ht="40.5" customHeight="1">
      <c r="A46" s="62">
        <v>32</v>
      </c>
      <c r="B46" s="101" t="s">
        <v>309</v>
      </c>
      <c r="C46" s="100" t="s">
        <v>359</v>
      </c>
      <c r="D46" s="168">
        <v>319079</v>
      </c>
      <c r="E46" s="168">
        <v>319079</v>
      </c>
      <c r="F46" s="168">
        <v>319079</v>
      </c>
    </row>
    <row r="47" spans="1:6" ht="27.75" customHeight="1">
      <c r="A47" s="62"/>
      <c r="B47" s="101" t="s">
        <v>449</v>
      </c>
      <c r="C47" s="100" t="s">
        <v>452</v>
      </c>
      <c r="D47" s="168">
        <f aca="true" t="shared" si="6" ref="D47:F48">+D48</f>
        <v>961471</v>
      </c>
      <c r="E47" s="168">
        <f t="shared" si="6"/>
        <v>171727</v>
      </c>
      <c r="F47" s="168">
        <f t="shared" si="6"/>
        <v>26489</v>
      </c>
    </row>
    <row r="48" spans="1:6" ht="14.25" customHeight="1">
      <c r="A48" s="62"/>
      <c r="B48" s="101" t="s">
        <v>450</v>
      </c>
      <c r="C48" s="100" t="s">
        <v>453</v>
      </c>
      <c r="D48" s="168">
        <f t="shared" si="6"/>
        <v>961471</v>
      </c>
      <c r="E48" s="168">
        <f t="shared" si="6"/>
        <v>171727</v>
      </c>
      <c r="F48" s="168">
        <f t="shared" si="6"/>
        <v>26489</v>
      </c>
    </row>
    <row r="49" spans="1:6" ht="22.5" customHeight="1">
      <c r="A49" s="62"/>
      <c r="B49" s="101" t="s">
        <v>451</v>
      </c>
      <c r="C49" s="100" t="s">
        <v>454</v>
      </c>
      <c r="D49" s="168">
        <f>+D50+D51+D52+D53</f>
        <v>961471</v>
      </c>
      <c r="E49" s="168">
        <f>+E50+E51+E52+E53</f>
        <v>171727</v>
      </c>
      <c r="F49" s="168">
        <f>+F50+F51+F52+F53</f>
        <v>26489</v>
      </c>
    </row>
    <row r="50" spans="1:6" ht="37.5" customHeight="1">
      <c r="A50" s="62"/>
      <c r="B50" s="62" t="s">
        <v>456</v>
      </c>
      <c r="C50" s="100" t="s">
        <v>455</v>
      </c>
      <c r="D50" s="168">
        <v>46614</v>
      </c>
      <c r="E50" s="168">
        <v>0</v>
      </c>
      <c r="F50" s="168">
        <v>0</v>
      </c>
    </row>
    <row r="51" spans="1:6" ht="30.75" customHeight="1">
      <c r="A51" s="62"/>
      <c r="B51" s="62" t="s">
        <v>457</v>
      </c>
      <c r="C51" s="100" t="s">
        <v>394</v>
      </c>
      <c r="D51" s="168">
        <v>26489</v>
      </c>
      <c r="E51" s="168">
        <v>26489</v>
      </c>
      <c r="F51" s="168">
        <v>26489</v>
      </c>
    </row>
    <row r="52" spans="1:6" ht="48" customHeight="1">
      <c r="A52" s="62"/>
      <c r="B52" s="62" t="s">
        <v>458</v>
      </c>
      <c r="C52" s="100" t="s">
        <v>388</v>
      </c>
      <c r="D52" s="168">
        <v>139651</v>
      </c>
      <c r="E52" s="168">
        <v>145238</v>
      </c>
      <c r="F52" s="168">
        <v>0</v>
      </c>
    </row>
    <row r="53" spans="1:6" ht="47.25" customHeight="1">
      <c r="A53" s="62"/>
      <c r="B53" s="62" t="s">
        <v>459</v>
      </c>
      <c r="C53" s="100" t="s">
        <v>396</v>
      </c>
      <c r="D53" s="168">
        <v>748717</v>
      </c>
      <c r="E53" s="168">
        <v>0</v>
      </c>
      <c r="F53" s="168">
        <v>0</v>
      </c>
    </row>
    <row r="54" spans="1:6" ht="26.25" customHeight="1">
      <c r="A54" s="62">
        <v>33</v>
      </c>
      <c r="B54" s="101" t="s">
        <v>310</v>
      </c>
      <c r="C54" s="76" t="s">
        <v>188</v>
      </c>
      <c r="D54" s="168">
        <f>D58+D55</f>
        <v>46088</v>
      </c>
      <c r="E54" s="168">
        <f>E58+E55</f>
        <v>47376</v>
      </c>
      <c r="F54" s="168">
        <f>F58+F55</f>
        <v>1301</v>
      </c>
    </row>
    <row r="55" spans="1:6" ht="26.25" customHeight="1">
      <c r="A55" s="62">
        <v>34</v>
      </c>
      <c r="B55" s="101" t="s">
        <v>313</v>
      </c>
      <c r="C55" s="76" t="s">
        <v>132</v>
      </c>
      <c r="D55" s="168">
        <f>+D57</f>
        <v>1301</v>
      </c>
      <c r="E55" s="168">
        <f>+E57</f>
        <v>1301</v>
      </c>
      <c r="F55" s="168">
        <f>+F57</f>
        <v>1301</v>
      </c>
    </row>
    <row r="56" spans="1:6" ht="25.5" customHeight="1">
      <c r="A56" s="62">
        <v>35</v>
      </c>
      <c r="B56" s="172" t="s">
        <v>314</v>
      </c>
      <c r="C56" s="76" t="s">
        <v>266</v>
      </c>
      <c r="D56" s="168">
        <f>+D57</f>
        <v>1301</v>
      </c>
      <c r="E56" s="168">
        <f>+E57</f>
        <v>1301</v>
      </c>
      <c r="F56" s="168">
        <f>+F57</f>
        <v>1301</v>
      </c>
    </row>
    <row r="57" spans="1:6" ht="39.75" customHeight="1">
      <c r="A57" s="62">
        <v>36</v>
      </c>
      <c r="B57" s="101" t="s">
        <v>315</v>
      </c>
      <c r="C57" s="76" t="s">
        <v>267</v>
      </c>
      <c r="D57" s="168">
        <v>1301</v>
      </c>
      <c r="E57" s="168">
        <v>1301</v>
      </c>
      <c r="F57" s="168">
        <v>1301</v>
      </c>
    </row>
    <row r="58" spans="1:6" ht="29.25" customHeight="1">
      <c r="A58" s="62">
        <v>37</v>
      </c>
      <c r="B58" s="101" t="s">
        <v>311</v>
      </c>
      <c r="C58" s="76" t="s">
        <v>189</v>
      </c>
      <c r="D58" s="168">
        <f>D59</f>
        <v>44787</v>
      </c>
      <c r="E58" s="168">
        <f>E59</f>
        <v>46075</v>
      </c>
      <c r="F58" s="168">
        <f>F59</f>
        <v>0</v>
      </c>
    </row>
    <row r="59" spans="1:6" ht="27" customHeight="1">
      <c r="A59" s="62">
        <v>38</v>
      </c>
      <c r="B59" s="101" t="s">
        <v>312</v>
      </c>
      <c r="C59" s="76" t="s">
        <v>263</v>
      </c>
      <c r="D59" s="168">
        <v>44787</v>
      </c>
      <c r="E59" s="168">
        <v>46075</v>
      </c>
      <c r="F59" s="168">
        <v>0</v>
      </c>
    </row>
    <row r="60" spans="1:6" ht="15" customHeight="1">
      <c r="A60" s="62">
        <v>39</v>
      </c>
      <c r="B60" s="101" t="s">
        <v>316</v>
      </c>
      <c r="C60" s="76" t="s">
        <v>190</v>
      </c>
      <c r="D60" s="115">
        <f>D61</f>
        <v>6705130</v>
      </c>
      <c r="E60" s="115">
        <f aca="true" t="shared" si="7" ref="E60:F62">E61</f>
        <v>6043700</v>
      </c>
      <c r="F60" s="115">
        <f t="shared" si="7"/>
        <v>6038117</v>
      </c>
    </row>
    <row r="61" spans="1:6" ht="17.25" customHeight="1">
      <c r="A61" s="62">
        <v>40</v>
      </c>
      <c r="B61" s="101" t="s">
        <v>317</v>
      </c>
      <c r="C61" s="76" t="s">
        <v>191</v>
      </c>
      <c r="D61" s="115">
        <f>D62</f>
        <v>6705130</v>
      </c>
      <c r="E61" s="115">
        <f t="shared" si="7"/>
        <v>6043700</v>
      </c>
      <c r="F61" s="115">
        <f t="shared" si="7"/>
        <v>6038117</v>
      </c>
    </row>
    <row r="62" spans="1:6" ht="27" customHeight="1">
      <c r="A62" s="62">
        <v>41</v>
      </c>
      <c r="B62" s="101" t="s">
        <v>318</v>
      </c>
      <c r="C62" s="76" t="s">
        <v>27</v>
      </c>
      <c r="D62" s="115">
        <f>D63</f>
        <v>6705130</v>
      </c>
      <c r="E62" s="115">
        <f t="shared" si="7"/>
        <v>6043700</v>
      </c>
      <c r="F62" s="115">
        <f t="shared" si="7"/>
        <v>6038117</v>
      </c>
    </row>
    <row r="63" spans="1:6" ht="26.25" customHeight="1">
      <c r="A63" s="62">
        <v>42</v>
      </c>
      <c r="B63" s="101" t="s">
        <v>319</v>
      </c>
      <c r="C63" s="76" t="s">
        <v>268</v>
      </c>
      <c r="D63" s="168">
        <v>6705130</v>
      </c>
      <c r="E63" s="168">
        <v>6043700</v>
      </c>
      <c r="F63" s="168">
        <v>6038117</v>
      </c>
    </row>
    <row r="64" spans="1:6" ht="12.75">
      <c r="A64" s="207" t="s">
        <v>78</v>
      </c>
      <c r="B64" s="207"/>
      <c r="C64" s="207"/>
      <c r="D64" s="115">
        <f>+D39+D10</f>
        <v>8751645</v>
      </c>
      <c r="E64" s="115">
        <f>+E39+E10</f>
        <v>7301053</v>
      </c>
      <c r="F64" s="115">
        <f>+F39+F10</f>
        <v>7110129</v>
      </c>
    </row>
    <row r="65" ht="15.75">
      <c r="A65" s="20"/>
    </row>
  </sheetData>
  <sheetProtection/>
  <mergeCells count="24">
    <mergeCell ref="B22:B23"/>
    <mergeCell ref="A5:I5"/>
    <mergeCell ref="A2:D2"/>
    <mergeCell ref="A3:D3"/>
    <mergeCell ref="A7:A8"/>
    <mergeCell ref="D7:D8"/>
    <mergeCell ref="B7:B8"/>
    <mergeCell ref="C7:C8"/>
    <mergeCell ref="C22:C23"/>
    <mergeCell ref="E7:E8"/>
    <mergeCell ref="A64:C64"/>
    <mergeCell ref="D25:D26"/>
    <mergeCell ref="A25:A26"/>
    <mergeCell ref="A40:A41"/>
    <mergeCell ref="D40:D41"/>
    <mergeCell ref="B40:B41"/>
    <mergeCell ref="B26:B27"/>
    <mergeCell ref="C26:C27"/>
    <mergeCell ref="F7:F8"/>
    <mergeCell ref="E25:E26"/>
    <mergeCell ref="F25:F26"/>
    <mergeCell ref="E40:E41"/>
    <mergeCell ref="F40:F41"/>
    <mergeCell ref="C40:C41"/>
  </mergeCells>
  <printOptions/>
  <pageMargins left="0.7874015748031497" right="0.1968503937007874" top="0.1968503937007874" bottom="0.1968503937007874" header="0.11811023622047245" footer="0.11811023622047245"/>
  <pageSetup horizontalDpi="180" verticalDpi="18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7.375" style="0" customWidth="1"/>
    <col min="2" max="2" width="60.625" style="0" customWidth="1"/>
    <col min="3" max="3" width="11.125" style="0" customWidth="1"/>
    <col min="4" max="4" width="12.875" style="0" customWidth="1"/>
    <col min="5" max="5" width="11.875" style="0" customWidth="1"/>
    <col min="6" max="6" width="11.625" style="0" customWidth="1"/>
  </cols>
  <sheetData>
    <row r="1" spans="1:4" ht="15">
      <c r="A1" s="178" t="s">
        <v>494</v>
      </c>
      <c r="B1" s="178"/>
      <c r="C1" s="178"/>
      <c r="D1" s="178"/>
    </row>
    <row r="2" spans="1:4" ht="15">
      <c r="A2" s="178" t="s">
        <v>45</v>
      </c>
      <c r="B2" s="178"/>
      <c r="C2" s="178"/>
      <c r="D2" s="178"/>
    </row>
    <row r="3" spans="1:4" ht="15">
      <c r="A3" s="178" t="s">
        <v>401</v>
      </c>
      <c r="B3" s="178"/>
      <c r="C3" s="178"/>
      <c r="D3" s="178"/>
    </row>
    <row r="4" ht="11.25" customHeight="1">
      <c r="A4" s="22"/>
    </row>
    <row r="5" spans="1:4" ht="15.75" customHeight="1">
      <c r="A5" s="216" t="s">
        <v>414</v>
      </c>
      <c r="B5" s="216"/>
      <c r="C5" s="216"/>
      <c r="D5" s="216"/>
    </row>
    <row r="6" spans="1:4" ht="33" customHeight="1">
      <c r="A6" s="216"/>
      <c r="B6" s="216"/>
      <c r="C6" s="216"/>
      <c r="D6" s="216"/>
    </row>
    <row r="7" spans="1:4" ht="15.75">
      <c r="A7" s="215" t="s">
        <v>91</v>
      </c>
      <c r="B7" s="215"/>
      <c r="C7" s="215"/>
      <c r="D7" s="215"/>
    </row>
    <row r="8" spans="1:6" ht="47.25" customHeight="1">
      <c r="A8" s="4" t="s">
        <v>93</v>
      </c>
      <c r="B8" s="40" t="s">
        <v>202</v>
      </c>
      <c r="C8" s="5" t="s">
        <v>194</v>
      </c>
      <c r="D8" s="4" t="s">
        <v>326</v>
      </c>
      <c r="E8" s="4" t="s">
        <v>347</v>
      </c>
      <c r="F8" s="4" t="s">
        <v>402</v>
      </c>
    </row>
    <row r="9" spans="1:6" ht="15">
      <c r="A9" s="4"/>
      <c r="B9" s="4">
        <v>1</v>
      </c>
      <c r="C9" s="4">
        <v>2</v>
      </c>
      <c r="D9" s="4">
        <v>3</v>
      </c>
      <c r="E9" s="148"/>
      <c r="F9" s="148"/>
    </row>
    <row r="10" spans="1:6" ht="15" customHeight="1">
      <c r="A10" s="4">
        <v>1</v>
      </c>
      <c r="B10" s="5" t="s">
        <v>195</v>
      </c>
      <c r="C10" s="38" t="s">
        <v>203</v>
      </c>
      <c r="D10" s="141">
        <f>+D11+D12+D13+D14</f>
        <v>4947488.64</v>
      </c>
      <c r="E10" s="141">
        <f>+E11+E12+E13+E14</f>
        <v>4747053.15</v>
      </c>
      <c r="F10" s="141">
        <f>+F11+F12+F13+F14</f>
        <v>4592692.86</v>
      </c>
    </row>
    <row r="11" spans="1:6" ht="33" customHeight="1">
      <c r="A11" s="4">
        <v>2</v>
      </c>
      <c r="B11" s="5" t="s">
        <v>196</v>
      </c>
      <c r="C11" s="38" t="s">
        <v>204</v>
      </c>
      <c r="D11" s="141">
        <v>940189.82</v>
      </c>
      <c r="E11" s="141">
        <v>940189.82</v>
      </c>
      <c r="F11" s="141">
        <v>940189.82</v>
      </c>
    </row>
    <row r="12" spans="1:6" ht="45" customHeight="1">
      <c r="A12" s="4">
        <v>3</v>
      </c>
      <c r="B12" s="5" t="s">
        <v>197</v>
      </c>
      <c r="C12" s="38" t="s">
        <v>205</v>
      </c>
      <c r="D12" s="141">
        <v>3676625.82</v>
      </c>
      <c r="E12" s="141">
        <v>3476190.33</v>
      </c>
      <c r="F12" s="141">
        <v>3321830.04</v>
      </c>
    </row>
    <row r="13" spans="1:6" ht="15.75" customHeight="1">
      <c r="A13" s="4">
        <v>4</v>
      </c>
      <c r="B13" s="5" t="s">
        <v>198</v>
      </c>
      <c r="C13" s="38" t="s">
        <v>221</v>
      </c>
      <c r="D13" s="141">
        <v>1500</v>
      </c>
      <c r="E13" s="141">
        <v>1500</v>
      </c>
      <c r="F13" s="141">
        <v>1500</v>
      </c>
    </row>
    <row r="14" spans="1:6" ht="15.75" customHeight="1">
      <c r="A14" s="4">
        <v>5</v>
      </c>
      <c r="B14" s="39" t="s">
        <v>213</v>
      </c>
      <c r="C14" s="38" t="s">
        <v>222</v>
      </c>
      <c r="D14" s="141">
        <v>329173</v>
      </c>
      <c r="E14" s="141">
        <v>329173</v>
      </c>
      <c r="F14" s="141">
        <v>329173</v>
      </c>
    </row>
    <row r="15" spans="1:6" ht="15.75" customHeight="1">
      <c r="A15" s="4">
        <v>6</v>
      </c>
      <c r="B15" s="39" t="s">
        <v>471</v>
      </c>
      <c r="C15" s="38" t="s">
        <v>472</v>
      </c>
      <c r="D15" s="141">
        <f>D16</f>
        <v>44787</v>
      </c>
      <c r="E15" s="141">
        <f>E16</f>
        <v>46075</v>
      </c>
      <c r="F15" s="141">
        <f>F16</f>
        <v>0</v>
      </c>
    </row>
    <row r="16" spans="1:6" ht="15.75" customHeight="1">
      <c r="A16" s="4">
        <v>7</v>
      </c>
      <c r="B16" s="39" t="s">
        <v>473</v>
      </c>
      <c r="C16" s="38" t="s">
        <v>474</v>
      </c>
      <c r="D16" s="141">
        <v>44787</v>
      </c>
      <c r="E16" s="141">
        <v>46075</v>
      </c>
      <c r="F16" s="141">
        <v>0</v>
      </c>
    </row>
    <row r="17" spans="1:6" ht="16.5" customHeight="1">
      <c r="A17" s="4">
        <v>8</v>
      </c>
      <c r="B17" s="5" t="s">
        <v>148</v>
      </c>
      <c r="C17" s="38" t="s">
        <v>149</v>
      </c>
      <c r="D17" s="141">
        <f>+D18+D19</f>
        <v>135909</v>
      </c>
      <c r="E17" s="141">
        <f>H18+E18+E19</f>
        <v>135909</v>
      </c>
      <c r="F17" s="141">
        <f>+F18+F19</f>
        <v>135909</v>
      </c>
    </row>
    <row r="18" spans="1:6" ht="16.5" customHeight="1">
      <c r="A18" s="4">
        <v>9</v>
      </c>
      <c r="B18" s="150" t="s">
        <v>412</v>
      </c>
      <c r="C18" s="38" t="s">
        <v>413</v>
      </c>
      <c r="D18" s="141">
        <v>26489</v>
      </c>
      <c r="E18" s="141">
        <v>26489</v>
      </c>
      <c r="F18" s="141">
        <v>26489</v>
      </c>
    </row>
    <row r="19" spans="1:6" ht="28.5" customHeight="1">
      <c r="A19" s="58">
        <v>10</v>
      </c>
      <c r="B19" s="39" t="s">
        <v>15</v>
      </c>
      <c r="C19" s="56" t="s">
        <v>19</v>
      </c>
      <c r="D19" s="141">
        <v>109420</v>
      </c>
      <c r="E19" s="141">
        <v>109420</v>
      </c>
      <c r="F19" s="141">
        <v>109420</v>
      </c>
    </row>
    <row r="20" spans="1:6" ht="13.5" customHeight="1">
      <c r="A20" s="58">
        <v>11</v>
      </c>
      <c r="B20" s="39" t="s">
        <v>150</v>
      </c>
      <c r="C20" s="56" t="s">
        <v>151</v>
      </c>
      <c r="D20" s="141">
        <f>+D21</f>
        <v>1035182</v>
      </c>
      <c r="E20" s="141">
        <v>242738</v>
      </c>
      <c r="F20" s="141">
        <f>+F21</f>
        <v>101400</v>
      </c>
    </row>
    <row r="21" spans="1:6" ht="13.5" customHeight="1">
      <c r="A21" s="58">
        <v>12</v>
      </c>
      <c r="B21" s="39" t="s">
        <v>99</v>
      </c>
      <c r="C21" s="56" t="s">
        <v>20</v>
      </c>
      <c r="D21" s="141">
        <v>1035182</v>
      </c>
      <c r="E21" s="141">
        <v>242738</v>
      </c>
      <c r="F21" s="141">
        <v>101400</v>
      </c>
    </row>
    <row r="22" spans="1:6" ht="15" customHeight="1">
      <c r="A22" s="4">
        <v>13</v>
      </c>
      <c r="B22" s="5" t="s">
        <v>199</v>
      </c>
      <c r="C22" s="38" t="s">
        <v>206</v>
      </c>
      <c r="D22" s="141">
        <f>+D23+D24</f>
        <v>1703045</v>
      </c>
      <c r="E22" s="141">
        <f>+E23+E24</f>
        <v>1083649</v>
      </c>
      <c r="F22" s="141">
        <f>+F23+F24</f>
        <v>1083649</v>
      </c>
    </row>
    <row r="23" spans="1:6" ht="17.25" customHeight="1">
      <c r="A23" s="4">
        <v>14</v>
      </c>
      <c r="B23" s="5" t="s">
        <v>152</v>
      </c>
      <c r="C23" s="38" t="s">
        <v>153</v>
      </c>
      <c r="D23" s="141">
        <v>1181774</v>
      </c>
      <c r="E23" s="141">
        <v>562378</v>
      </c>
      <c r="F23" s="141">
        <v>562378</v>
      </c>
    </row>
    <row r="24" spans="1:6" ht="19.5" customHeight="1">
      <c r="A24" s="4">
        <v>15</v>
      </c>
      <c r="B24" s="5" t="s">
        <v>200</v>
      </c>
      <c r="C24" s="38" t="s">
        <v>207</v>
      </c>
      <c r="D24" s="141">
        <v>521271</v>
      </c>
      <c r="E24" s="141">
        <v>521271</v>
      </c>
      <c r="F24" s="141">
        <v>521271</v>
      </c>
    </row>
    <row r="25" spans="1:6" ht="15">
      <c r="A25" s="4">
        <v>16</v>
      </c>
      <c r="B25" s="5" t="s">
        <v>235</v>
      </c>
      <c r="C25" s="38" t="s">
        <v>208</v>
      </c>
      <c r="D25" s="149">
        <f>+D26</f>
        <v>754180</v>
      </c>
      <c r="E25" s="149">
        <f>+E26</f>
        <v>754180</v>
      </c>
      <c r="F25" s="149">
        <f>+F26</f>
        <v>754180</v>
      </c>
    </row>
    <row r="26" spans="1:6" ht="15">
      <c r="A26" s="4">
        <v>17</v>
      </c>
      <c r="B26" s="5" t="s">
        <v>201</v>
      </c>
      <c r="C26" s="38" t="s">
        <v>209</v>
      </c>
      <c r="D26" s="149">
        <v>754180</v>
      </c>
      <c r="E26" s="149">
        <v>754180</v>
      </c>
      <c r="F26" s="149">
        <v>754180</v>
      </c>
    </row>
    <row r="27" spans="1:6" ht="15">
      <c r="A27" s="4">
        <v>18</v>
      </c>
      <c r="B27" s="5" t="s">
        <v>320</v>
      </c>
      <c r="C27" s="38" t="s">
        <v>322</v>
      </c>
      <c r="D27" s="149">
        <f>+D28</f>
        <v>104649.36</v>
      </c>
      <c r="E27" s="149">
        <f>+E28</f>
        <v>104649.36</v>
      </c>
      <c r="F27" s="149">
        <f>+F28</f>
        <v>104649.36</v>
      </c>
    </row>
    <row r="28" spans="1:6" ht="15">
      <c r="A28" s="4">
        <v>19</v>
      </c>
      <c r="B28" s="5" t="s">
        <v>321</v>
      </c>
      <c r="C28" s="38" t="s">
        <v>323</v>
      </c>
      <c r="D28" s="149">
        <v>104649.36</v>
      </c>
      <c r="E28" s="149">
        <v>104649.36</v>
      </c>
      <c r="F28" s="149">
        <v>104649.36</v>
      </c>
    </row>
    <row r="29" spans="1:6" ht="33" customHeight="1">
      <c r="A29" s="4">
        <v>20</v>
      </c>
      <c r="B29" s="5" t="s">
        <v>283</v>
      </c>
      <c r="C29" s="143" t="s">
        <v>284</v>
      </c>
      <c r="D29" s="149">
        <f>D30</f>
        <v>26404</v>
      </c>
      <c r="E29" s="149">
        <f>E30</f>
        <v>26404</v>
      </c>
      <c r="F29" s="149">
        <f>F30</f>
        <v>26404</v>
      </c>
    </row>
    <row r="30" spans="1:6" ht="20.25" customHeight="1">
      <c r="A30" s="4">
        <v>21</v>
      </c>
      <c r="B30" s="5" t="s">
        <v>292</v>
      </c>
      <c r="C30" s="143" t="s">
        <v>285</v>
      </c>
      <c r="D30" s="149">
        <v>26404</v>
      </c>
      <c r="E30" s="149">
        <v>26404</v>
      </c>
      <c r="F30" s="149">
        <v>26404</v>
      </c>
    </row>
    <row r="31" spans="1:6" ht="20.25" customHeight="1">
      <c r="A31" s="4">
        <v>22</v>
      </c>
      <c r="B31" s="5" t="s">
        <v>124</v>
      </c>
      <c r="C31" s="143"/>
      <c r="D31" s="149"/>
      <c r="E31" s="149">
        <v>160395.49</v>
      </c>
      <c r="F31" s="149">
        <v>311244.78</v>
      </c>
    </row>
    <row r="32" spans="1:6" ht="15">
      <c r="A32" s="55"/>
      <c r="B32" s="31" t="s">
        <v>89</v>
      </c>
      <c r="C32" s="148"/>
      <c r="D32" s="149">
        <f>+D10+D15+D17+D20+D22+D25+D27+D29</f>
        <v>8751645</v>
      </c>
      <c r="E32" s="149">
        <f>+E10+E15+E17+E20+E22+E25+E27+E29+E31</f>
        <v>7301053.000000001</v>
      </c>
      <c r="F32" s="149">
        <f>+F10+F17+F20+F22+F25+F27+F29+F31</f>
        <v>7110129.000000001</v>
      </c>
    </row>
  </sheetData>
  <sheetProtection/>
  <mergeCells count="5">
    <mergeCell ref="A1:D1"/>
    <mergeCell ref="A2:D2"/>
    <mergeCell ref="A3:D3"/>
    <mergeCell ref="A7:D7"/>
    <mergeCell ref="A5:D6"/>
  </mergeCells>
  <printOptions/>
  <pageMargins left="0.7874015748031497" right="0.1968503937007874" top="0.1968503937007874" bottom="0.1968503937007874" header="0.1968503937007874" footer="0.11811023622047245"/>
  <pageSetup fitToHeight="1" fitToWidth="1" horizontalDpi="180" verticalDpi="18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D404"/>
  <sheetViews>
    <sheetView zoomScalePageLayoutView="0" workbookViewId="0" topLeftCell="C119">
      <selection activeCell="A1" sqref="A1:G1"/>
    </sheetView>
  </sheetViews>
  <sheetFormatPr defaultColWidth="9.00390625" defaultRowHeight="12.75"/>
  <cols>
    <col min="1" max="1" width="4.25390625" style="0" customWidth="1"/>
    <col min="2" max="2" width="72.25390625" style="0" customWidth="1"/>
    <col min="3" max="3" width="4.75390625" style="0" customWidth="1"/>
    <col min="4" max="4" width="10.25390625" style="0" customWidth="1"/>
    <col min="5" max="5" width="11.25390625" style="0" customWidth="1"/>
    <col min="7" max="7" width="10.125" style="0" customWidth="1"/>
    <col min="8" max="8" width="12.00390625" style="0" customWidth="1"/>
    <col min="9" max="9" width="12.375" style="0" customWidth="1"/>
  </cols>
  <sheetData>
    <row r="1" spans="1:7" ht="14.25">
      <c r="A1" s="201" t="s">
        <v>495</v>
      </c>
      <c r="B1" s="201"/>
      <c r="C1" s="201"/>
      <c r="D1" s="201"/>
      <c r="E1" s="201"/>
      <c r="F1" s="201"/>
      <c r="G1" s="201"/>
    </row>
    <row r="2" spans="1:7" ht="15">
      <c r="A2" s="178" t="s">
        <v>45</v>
      </c>
      <c r="B2" s="178"/>
      <c r="C2" s="178"/>
      <c r="D2" s="178"/>
      <c r="E2" s="178"/>
      <c r="F2" s="178"/>
      <c r="G2" s="178"/>
    </row>
    <row r="3" spans="1:7" ht="15">
      <c r="A3" s="178" t="s">
        <v>403</v>
      </c>
      <c r="B3" s="178"/>
      <c r="C3" s="178"/>
      <c r="D3" s="178"/>
      <c r="E3" s="178"/>
      <c r="F3" s="178"/>
      <c r="G3" s="178"/>
    </row>
    <row r="4" spans="1:7" ht="20.25" customHeight="1">
      <c r="A4" s="216" t="s">
        <v>443</v>
      </c>
      <c r="B4" s="216"/>
      <c r="C4" s="216"/>
      <c r="D4" s="216"/>
      <c r="E4" s="216"/>
      <c r="F4" s="216"/>
      <c r="G4" s="216"/>
    </row>
    <row r="5" spans="1:7" ht="18" customHeight="1">
      <c r="A5" s="219" t="s">
        <v>91</v>
      </c>
      <c r="B5" s="219"/>
      <c r="C5" s="219"/>
      <c r="D5" s="219"/>
      <c r="E5" s="219"/>
      <c r="F5" s="219"/>
      <c r="G5" s="219"/>
    </row>
    <row r="6" spans="1:9" ht="12.75" customHeight="1">
      <c r="A6" s="207" t="s">
        <v>160</v>
      </c>
      <c r="B6" s="210" t="s">
        <v>256</v>
      </c>
      <c r="C6" s="207" t="s">
        <v>210</v>
      </c>
      <c r="D6" s="220" t="s">
        <v>194</v>
      </c>
      <c r="E6" s="207" t="s">
        <v>215</v>
      </c>
      <c r="F6" s="207" t="s">
        <v>216</v>
      </c>
      <c r="G6" s="217" t="s">
        <v>326</v>
      </c>
      <c r="H6" s="217" t="s">
        <v>347</v>
      </c>
      <c r="I6" s="217" t="s">
        <v>404</v>
      </c>
    </row>
    <row r="7" spans="1:9" ht="12.75">
      <c r="A7" s="207"/>
      <c r="B7" s="222"/>
      <c r="C7" s="207"/>
      <c r="D7" s="221"/>
      <c r="E7" s="207"/>
      <c r="F7" s="207"/>
      <c r="G7" s="218"/>
      <c r="H7" s="218"/>
      <c r="I7" s="218"/>
    </row>
    <row r="8" spans="1:9" ht="33" customHeight="1">
      <c r="A8" s="207"/>
      <c r="B8" s="222"/>
      <c r="C8" s="207"/>
      <c r="D8" s="221"/>
      <c r="E8" s="207"/>
      <c r="F8" s="207"/>
      <c r="G8" s="218"/>
      <c r="H8" s="218"/>
      <c r="I8" s="218"/>
    </row>
    <row r="9" spans="1:9" ht="12.75">
      <c r="A9" s="62"/>
      <c r="B9" s="62">
        <v>1</v>
      </c>
      <c r="C9" s="62">
        <v>2</v>
      </c>
      <c r="D9" s="62">
        <v>3</v>
      </c>
      <c r="E9" s="62">
        <v>4</v>
      </c>
      <c r="F9" s="62">
        <v>5</v>
      </c>
      <c r="G9" s="86">
        <v>6</v>
      </c>
      <c r="H9" s="55"/>
      <c r="I9" s="55"/>
    </row>
    <row r="10" spans="1:9" ht="15.75" customHeight="1">
      <c r="A10" s="62">
        <v>1</v>
      </c>
      <c r="B10" s="80" t="s">
        <v>154</v>
      </c>
      <c r="C10" s="62">
        <v>828</v>
      </c>
      <c r="D10" s="62"/>
      <c r="E10" s="62"/>
      <c r="F10" s="62"/>
      <c r="G10" s="162">
        <f>+G11+G45+G54+G67+G86+G105+G112+G119</f>
        <v>8751645</v>
      </c>
      <c r="H10" s="162">
        <f>+H11+H45+H54+H67+H86+H105+H112+H119+H126</f>
        <v>7301053.000000001</v>
      </c>
      <c r="I10" s="162">
        <f>+I11+I45+I54+I67+I86+I105+I112+I119+I126</f>
        <v>7110129.000000001</v>
      </c>
    </row>
    <row r="11" spans="1:9" ht="15.75" customHeight="1">
      <c r="A11" s="62">
        <v>2</v>
      </c>
      <c r="B11" s="76" t="s">
        <v>195</v>
      </c>
      <c r="C11" s="101">
        <v>828</v>
      </c>
      <c r="D11" s="102" t="s">
        <v>203</v>
      </c>
      <c r="E11" s="102"/>
      <c r="F11" s="101"/>
      <c r="G11" s="160">
        <f>+G12+G18+G28+G34</f>
        <v>4947488.64</v>
      </c>
      <c r="H11" s="160">
        <f>+H12+H18+H28+H34</f>
        <v>4747053.15</v>
      </c>
      <c r="I11" s="160">
        <f>+I12+I19+I28+I34</f>
        <v>4592692.86</v>
      </c>
    </row>
    <row r="12" spans="1:9" ht="27" customHeight="1">
      <c r="A12" s="62">
        <v>3</v>
      </c>
      <c r="B12" s="76" t="s">
        <v>211</v>
      </c>
      <c r="C12" s="101">
        <v>828</v>
      </c>
      <c r="D12" s="102" t="s">
        <v>204</v>
      </c>
      <c r="E12" s="102"/>
      <c r="F12" s="101"/>
      <c r="G12" s="153">
        <f>G15</f>
        <v>940189.82</v>
      </c>
      <c r="H12" s="153">
        <f>H15</f>
        <v>940189.82</v>
      </c>
      <c r="I12" s="153">
        <f>I15</f>
        <v>940189.82</v>
      </c>
    </row>
    <row r="13" spans="1:9" ht="14.25" customHeight="1">
      <c r="A13" s="62">
        <v>4</v>
      </c>
      <c r="B13" s="76" t="s">
        <v>0</v>
      </c>
      <c r="C13" s="101">
        <v>828</v>
      </c>
      <c r="D13" s="102" t="s">
        <v>204</v>
      </c>
      <c r="E13" s="113">
        <v>9100000000</v>
      </c>
      <c r="F13" s="101"/>
      <c r="G13" s="153">
        <f aca="true" t="shared" si="0" ref="G13:I14">+G14</f>
        <v>940189.82</v>
      </c>
      <c r="H13" s="153">
        <f t="shared" si="0"/>
        <v>940189.82</v>
      </c>
      <c r="I13" s="153">
        <f t="shared" si="0"/>
        <v>940189.82</v>
      </c>
    </row>
    <row r="14" spans="1:9" ht="15" customHeight="1">
      <c r="A14" s="62">
        <v>5</v>
      </c>
      <c r="B14" s="76" t="s">
        <v>163</v>
      </c>
      <c r="C14" s="101">
        <v>828</v>
      </c>
      <c r="D14" s="102" t="s">
        <v>204</v>
      </c>
      <c r="E14" s="113">
        <v>9110000000</v>
      </c>
      <c r="F14" s="101"/>
      <c r="G14" s="153">
        <f t="shared" si="0"/>
        <v>940189.82</v>
      </c>
      <c r="H14" s="153">
        <f t="shared" si="0"/>
        <v>940189.82</v>
      </c>
      <c r="I14" s="153">
        <f t="shared" si="0"/>
        <v>940189.82</v>
      </c>
    </row>
    <row r="15" spans="1:9" ht="40.5" customHeight="1">
      <c r="A15" s="62">
        <v>6</v>
      </c>
      <c r="B15" s="76" t="s">
        <v>1</v>
      </c>
      <c r="C15" s="101">
        <v>828</v>
      </c>
      <c r="D15" s="102" t="s">
        <v>204</v>
      </c>
      <c r="E15" s="113">
        <v>9110080210</v>
      </c>
      <c r="F15" s="101"/>
      <c r="G15" s="153">
        <f aca="true" t="shared" si="1" ref="G15:I16">G16</f>
        <v>940189.82</v>
      </c>
      <c r="H15" s="153">
        <f t="shared" si="1"/>
        <v>940189.82</v>
      </c>
      <c r="I15" s="153">
        <f t="shared" si="1"/>
        <v>940189.82</v>
      </c>
    </row>
    <row r="16" spans="1:9" ht="41.25" customHeight="1">
      <c r="A16" s="62">
        <v>7</v>
      </c>
      <c r="B16" s="73" t="s">
        <v>2</v>
      </c>
      <c r="C16" s="101">
        <v>828</v>
      </c>
      <c r="D16" s="102" t="s">
        <v>204</v>
      </c>
      <c r="E16" s="113">
        <v>9110080210</v>
      </c>
      <c r="F16" s="101">
        <v>100</v>
      </c>
      <c r="G16" s="153">
        <f t="shared" si="1"/>
        <v>940189.82</v>
      </c>
      <c r="H16" s="153">
        <f t="shared" si="1"/>
        <v>940189.82</v>
      </c>
      <c r="I16" s="153">
        <f t="shared" si="1"/>
        <v>940189.82</v>
      </c>
    </row>
    <row r="17" spans="1:9" ht="16.5" customHeight="1">
      <c r="A17" s="62">
        <v>8</v>
      </c>
      <c r="B17" s="73" t="s">
        <v>229</v>
      </c>
      <c r="C17" s="101">
        <v>828</v>
      </c>
      <c r="D17" s="102" t="s">
        <v>204</v>
      </c>
      <c r="E17" s="113">
        <v>9110080210</v>
      </c>
      <c r="F17" s="101">
        <v>120</v>
      </c>
      <c r="G17" s="152">
        <v>940189.82</v>
      </c>
      <c r="H17" s="152">
        <v>940189.82</v>
      </c>
      <c r="I17" s="152">
        <v>940189.82</v>
      </c>
    </row>
    <row r="18" spans="1:9" ht="39" customHeight="1">
      <c r="A18" s="62">
        <v>9</v>
      </c>
      <c r="B18" s="76" t="s">
        <v>197</v>
      </c>
      <c r="C18" s="101">
        <v>828</v>
      </c>
      <c r="D18" s="102" t="s">
        <v>205</v>
      </c>
      <c r="E18" s="113"/>
      <c r="F18" s="101"/>
      <c r="G18" s="153">
        <f>G21</f>
        <v>3676625.82</v>
      </c>
      <c r="H18" s="154">
        <f>H19</f>
        <v>3476190.33</v>
      </c>
      <c r="I18" s="153">
        <f>I21</f>
        <v>3321830.04</v>
      </c>
    </row>
    <row r="19" spans="1:9" ht="14.25" customHeight="1">
      <c r="A19" s="62">
        <v>10</v>
      </c>
      <c r="B19" s="76" t="s">
        <v>3</v>
      </c>
      <c r="C19" s="101">
        <v>828</v>
      </c>
      <c r="D19" s="102" t="s">
        <v>205</v>
      </c>
      <c r="E19" s="113">
        <v>8100000000</v>
      </c>
      <c r="F19" s="101"/>
      <c r="G19" s="153">
        <f aca="true" t="shared" si="2" ref="G19:I20">+G20</f>
        <v>3676625.82</v>
      </c>
      <c r="H19" s="153">
        <f t="shared" si="2"/>
        <v>3476190.33</v>
      </c>
      <c r="I19" s="153">
        <f t="shared" si="2"/>
        <v>3321830.04</v>
      </c>
    </row>
    <row r="20" spans="1:9" ht="18" customHeight="1">
      <c r="A20" s="62">
        <v>11</v>
      </c>
      <c r="B20" s="76" t="s">
        <v>4</v>
      </c>
      <c r="C20" s="101">
        <v>828</v>
      </c>
      <c r="D20" s="102" t="s">
        <v>205</v>
      </c>
      <c r="E20" s="113">
        <v>8110000000</v>
      </c>
      <c r="F20" s="101"/>
      <c r="G20" s="153">
        <f t="shared" si="2"/>
        <v>3676625.82</v>
      </c>
      <c r="H20" s="153">
        <f t="shared" si="2"/>
        <v>3476190.33</v>
      </c>
      <c r="I20" s="153">
        <f t="shared" si="2"/>
        <v>3321830.04</v>
      </c>
    </row>
    <row r="21" spans="1:9" ht="36.75" customHeight="1">
      <c r="A21" s="62">
        <v>12</v>
      </c>
      <c r="B21" s="76" t="s">
        <v>5</v>
      </c>
      <c r="C21" s="101">
        <v>828</v>
      </c>
      <c r="D21" s="102" t="s">
        <v>205</v>
      </c>
      <c r="E21" s="113">
        <v>8110080210</v>
      </c>
      <c r="F21" s="101"/>
      <c r="G21" s="153">
        <f>+G22+G24+G26</f>
        <v>3676625.82</v>
      </c>
      <c r="H21" s="153">
        <f>+H22+H24+H26</f>
        <v>3476190.33</v>
      </c>
      <c r="I21" s="154">
        <f>+I22+I24+I26</f>
        <v>3321830.04</v>
      </c>
    </row>
    <row r="22" spans="1:9" ht="41.25" customHeight="1">
      <c r="A22" s="62">
        <v>13</v>
      </c>
      <c r="B22" s="73" t="s">
        <v>2</v>
      </c>
      <c r="C22" s="101">
        <v>828</v>
      </c>
      <c r="D22" s="102" t="s">
        <v>205</v>
      </c>
      <c r="E22" s="113">
        <v>8110080210</v>
      </c>
      <c r="F22" s="101">
        <v>100</v>
      </c>
      <c r="G22" s="153" t="str">
        <f>G23</f>
        <v>2394631,11</v>
      </c>
      <c r="H22" s="153" t="str">
        <f>H23</f>
        <v>2394631,11</v>
      </c>
      <c r="I22" s="153" t="str">
        <f>I23</f>
        <v>2394631,11</v>
      </c>
    </row>
    <row r="23" spans="1:9" ht="17.25" customHeight="1">
      <c r="A23" s="62">
        <v>14</v>
      </c>
      <c r="B23" s="73" t="s">
        <v>6</v>
      </c>
      <c r="C23" s="101">
        <v>828</v>
      </c>
      <c r="D23" s="102" t="s">
        <v>205</v>
      </c>
      <c r="E23" s="113">
        <v>8110080210</v>
      </c>
      <c r="F23" s="101">
        <v>120</v>
      </c>
      <c r="G23" s="153" t="s">
        <v>415</v>
      </c>
      <c r="H23" s="153" t="s">
        <v>415</v>
      </c>
      <c r="I23" s="153" t="s">
        <v>415</v>
      </c>
    </row>
    <row r="24" spans="1:9" ht="16.5" customHeight="1">
      <c r="A24" s="62">
        <v>15</v>
      </c>
      <c r="B24" s="73" t="s">
        <v>7</v>
      </c>
      <c r="C24" s="101">
        <v>828</v>
      </c>
      <c r="D24" s="102" t="s">
        <v>205</v>
      </c>
      <c r="E24" s="113">
        <v>8110080210</v>
      </c>
      <c r="F24" s="101">
        <v>200</v>
      </c>
      <c r="G24" s="152" t="str">
        <f>+G25</f>
        <v>1278471,71</v>
      </c>
      <c r="H24" s="152" t="str">
        <f>+H25</f>
        <v>1078035,56</v>
      </c>
      <c r="I24" s="152" t="str">
        <f>+I25</f>
        <v>923675,27</v>
      </c>
    </row>
    <row r="25" spans="1:9" ht="25.5" customHeight="1">
      <c r="A25" s="62">
        <v>16</v>
      </c>
      <c r="B25" s="73" t="s">
        <v>8</v>
      </c>
      <c r="C25" s="101">
        <v>828</v>
      </c>
      <c r="D25" s="102" t="s">
        <v>205</v>
      </c>
      <c r="E25" s="113">
        <v>8110080210</v>
      </c>
      <c r="F25" s="101">
        <v>240</v>
      </c>
      <c r="G25" s="152" t="s">
        <v>416</v>
      </c>
      <c r="H25" s="152" t="s">
        <v>492</v>
      </c>
      <c r="I25" s="152" t="s">
        <v>493</v>
      </c>
    </row>
    <row r="26" spans="1:9" ht="16.5" customHeight="1">
      <c r="A26" s="62">
        <v>17</v>
      </c>
      <c r="B26" s="73" t="s">
        <v>9</v>
      </c>
      <c r="C26" s="101">
        <v>828</v>
      </c>
      <c r="D26" s="102" t="s">
        <v>205</v>
      </c>
      <c r="E26" s="113">
        <v>8110080210</v>
      </c>
      <c r="F26" s="101">
        <v>800</v>
      </c>
      <c r="G26" s="152" t="str">
        <f>+G27</f>
        <v>3523,00</v>
      </c>
      <c r="H26" s="152" t="str">
        <f>+H27</f>
        <v>3523,66</v>
      </c>
      <c r="I26" s="152" t="str">
        <f>+I27</f>
        <v>3523,66</v>
      </c>
    </row>
    <row r="27" spans="1:9" ht="15.75" customHeight="1">
      <c r="A27" s="62">
        <v>18</v>
      </c>
      <c r="B27" s="73" t="s">
        <v>10</v>
      </c>
      <c r="C27" s="101">
        <v>828</v>
      </c>
      <c r="D27" s="102" t="s">
        <v>205</v>
      </c>
      <c r="E27" s="113">
        <v>8110080210</v>
      </c>
      <c r="F27" s="101">
        <v>850</v>
      </c>
      <c r="G27" s="152" t="s">
        <v>417</v>
      </c>
      <c r="H27" s="152" t="s">
        <v>442</v>
      </c>
      <c r="I27" s="152" t="s">
        <v>442</v>
      </c>
    </row>
    <row r="28" spans="1:9" ht="15" customHeight="1">
      <c r="A28" s="62">
        <v>19</v>
      </c>
      <c r="B28" s="73" t="s">
        <v>198</v>
      </c>
      <c r="C28" s="101">
        <v>828</v>
      </c>
      <c r="D28" s="102" t="s">
        <v>221</v>
      </c>
      <c r="E28" s="113"/>
      <c r="F28" s="101"/>
      <c r="G28" s="153" t="str">
        <f>G29</f>
        <v>1500,00</v>
      </c>
      <c r="H28" s="153" t="str">
        <f aca="true" t="shared" si="3" ref="H28:I30">H29</f>
        <v>1500,00</v>
      </c>
      <c r="I28" s="153" t="str">
        <f t="shared" si="3"/>
        <v>1500,00</v>
      </c>
    </row>
    <row r="29" spans="1:9" ht="18" customHeight="1">
      <c r="A29" s="62">
        <v>20</v>
      </c>
      <c r="B29" s="73" t="s">
        <v>11</v>
      </c>
      <c r="C29" s="101">
        <v>828</v>
      </c>
      <c r="D29" s="102" t="s">
        <v>221</v>
      </c>
      <c r="E29" s="113">
        <v>8100000000</v>
      </c>
      <c r="F29" s="101"/>
      <c r="G29" s="153" t="str">
        <f>G30</f>
        <v>1500,00</v>
      </c>
      <c r="H29" s="153" t="str">
        <f t="shared" si="3"/>
        <v>1500,00</v>
      </c>
      <c r="I29" s="153" t="str">
        <f t="shared" si="3"/>
        <v>1500,00</v>
      </c>
    </row>
    <row r="30" spans="1:9" ht="15.75" customHeight="1">
      <c r="A30" s="62">
        <v>21</v>
      </c>
      <c r="B30" s="76" t="s">
        <v>4</v>
      </c>
      <c r="C30" s="101">
        <v>828</v>
      </c>
      <c r="D30" s="102" t="s">
        <v>221</v>
      </c>
      <c r="E30" s="113">
        <v>8110000000</v>
      </c>
      <c r="F30" s="101"/>
      <c r="G30" s="153" t="str">
        <f>G31</f>
        <v>1500,00</v>
      </c>
      <c r="H30" s="153" t="str">
        <f t="shared" si="3"/>
        <v>1500,00</v>
      </c>
      <c r="I30" s="153" t="str">
        <f t="shared" si="3"/>
        <v>1500,00</v>
      </c>
    </row>
    <row r="31" spans="1:9" ht="39" customHeight="1">
      <c r="A31" s="62">
        <v>22</v>
      </c>
      <c r="B31" s="73" t="s">
        <v>12</v>
      </c>
      <c r="C31" s="101">
        <v>828</v>
      </c>
      <c r="D31" s="102" t="s">
        <v>221</v>
      </c>
      <c r="E31" s="113">
        <v>8110080050</v>
      </c>
      <c r="F31" s="102"/>
      <c r="G31" s="152" t="str">
        <f>+G32</f>
        <v>1500,00</v>
      </c>
      <c r="H31" s="152" t="str">
        <f>+H32</f>
        <v>1500,00</v>
      </c>
      <c r="I31" s="152" t="str">
        <f>+I32</f>
        <v>1500,00</v>
      </c>
    </row>
    <row r="32" spans="1:9" ht="12.75" customHeight="1">
      <c r="A32" s="62">
        <v>23</v>
      </c>
      <c r="B32" s="73" t="s">
        <v>9</v>
      </c>
      <c r="C32" s="101">
        <v>828</v>
      </c>
      <c r="D32" s="102" t="s">
        <v>221</v>
      </c>
      <c r="E32" s="113">
        <v>8110080050</v>
      </c>
      <c r="F32" s="101">
        <v>800</v>
      </c>
      <c r="G32" s="153" t="str">
        <f>G33</f>
        <v>1500,00</v>
      </c>
      <c r="H32" s="153" t="str">
        <f>H33</f>
        <v>1500,00</v>
      </c>
      <c r="I32" s="153" t="str">
        <f>I33</f>
        <v>1500,00</v>
      </c>
    </row>
    <row r="33" spans="1:9" ht="13.5" customHeight="1">
      <c r="A33" s="62">
        <v>24</v>
      </c>
      <c r="B33" s="82" t="s">
        <v>13</v>
      </c>
      <c r="C33" s="101">
        <v>828</v>
      </c>
      <c r="D33" s="102" t="s">
        <v>221</v>
      </c>
      <c r="E33" s="113">
        <v>8110080050</v>
      </c>
      <c r="F33" s="101">
        <v>870</v>
      </c>
      <c r="G33" s="153" t="s">
        <v>418</v>
      </c>
      <c r="H33" s="153" t="s">
        <v>418</v>
      </c>
      <c r="I33" s="153" t="s">
        <v>418</v>
      </c>
    </row>
    <row r="34" spans="1:9" ht="15.75" customHeight="1">
      <c r="A34" s="62">
        <v>25</v>
      </c>
      <c r="B34" s="82" t="s">
        <v>213</v>
      </c>
      <c r="C34" s="101">
        <v>828</v>
      </c>
      <c r="D34" s="102" t="s">
        <v>222</v>
      </c>
      <c r="E34" s="113"/>
      <c r="F34" s="101"/>
      <c r="G34" s="154">
        <f>G35+G40</f>
        <v>329173</v>
      </c>
      <c r="H34" s="154">
        <f>+H35+H40</f>
        <v>329173</v>
      </c>
      <c r="I34" s="154">
        <f>+I35+I40</f>
        <v>329173</v>
      </c>
    </row>
    <row r="35" spans="1:9" ht="30.75" customHeight="1">
      <c r="A35" s="62">
        <v>26</v>
      </c>
      <c r="B35" s="73" t="s">
        <v>101</v>
      </c>
      <c r="C35" s="101">
        <v>828</v>
      </c>
      <c r="D35" s="102" t="s">
        <v>222</v>
      </c>
      <c r="E35" s="113">
        <v>100000000</v>
      </c>
      <c r="F35" s="101"/>
      <c r="G35" s="154" t="str">
        <f aca="true" t="shared" si="4" ref="G35:I38">+G36</f>
        <v>327872,00</v>
      </c>
      <c r="H35" s="154" t="str">
        <f t="shared" si="4"/>
        <v>327872,00</v>
      </c>
      <c r="I35" s="154" t="str">
        <f t="shared" si="4"/>
        <v>327872,00</v>
      </c>
    </row>
    <row r="36" spans="1:9" ht="13.5" customHeight="1">
      <c r="A36" s="62">
        <v>27</v>
      </c>
      <c r="B36" s="73" t="s">
        <v>72</v>
      </c>
      <c r="C36" s="101">
        <v>828</v>
      </c>
      <c r="D36" s="102" t="s">
        <v>222</v>
      </c>
      <c r="E36" s="113">
        <v>110000000</v>
      </c>
      <c r="F36" s="101"/>
      <c r="G36" s="154" t="str">
        <f t="shared" si="4"/>
        <v>327872,00</v>
      </c>
      <c r="H36" s="154" t="str">
        <f t="shared" si="4"/>
        <v>327872,00</v>
      </c>
      <c r="I36" s="154" t="str">
        <f t="shared" si="4"/>
        <v>327872,00</v>
      </c>
    </row>
    <row r="37" spans="1:9" ht="54" customHeight="1">
      <c r="A37" s="62">
        <v>28</v>
      </c>
      <c r="B37" s="73" t="s">
        <v>73</v>
      </c>
      <c r="C37" s="101">
        <v>828</v>
      </c>
      <c r="D37" s="102" t="s">
        <v>222</v>
      </c>
      <c r="E37" s="113">
        <v>110083090</v>
      </c>
      <c r="F37" s="101"/>
      <c r="G37" s="153" t="str">
        <f t="shared" si="4"/>
        <v>327872,00</v>
      </c>
      <c r="H37" s="153" t="str">
        <f t="shared" si="4"/>
        <v>327872,00</v>
      </c>
      <c r="I37" s="153" t="str">
        <f t="shared" si="4"/>
        <v>327872,00</v>
      </c>
    </row>
    <row r="38" spans="1:9" ht="38.25" customHeight="1">
      <c r="A38" s="62">
        <v>29</v>
      </c>
      <c r="B38" s="73" t="s">
        <v>68</v>
      </c>
      <c r="C38" s="101">
        <v>828</v>
      </c>
      <c r="D38" s="102" t="s">
        <v>222</v>
      </c>
      <c r="E38" s="113">
        <v>110083090</v>
      </c>
      <c r="F38" s="101">
        <v>100</v>
      </c>
      <c r="G38" s="153" t="str">
        <f t="shared" si="4"/>
        <v>327872,00</v>
      </c>
      <c r="H38" s="153" t="str">
        <f t="shared" si="4"/>
        <v>327872,00</v>
      </c>
      <c r="I38" s="153" t="str">
        <f t="shared" si="4"/>
        <v>327872,00</v>
      </c>
    </row>
    <row r="39" spans="1:9" ht="13.5" customHeight="1">
      <c r="A39" s="62">
        <v>30</v>
      </c>
      <c r="B39" s="73" t="s">
        <v>6</v>
      </c>
      <c r="C39" s="101">
        <v>828</v>
      </c>
      <c r="D39" s="102" t="s">
        <v>222</v>
      </c>
      <c r="E39" s="113">
        <v>110083090</v>
      </c>
      <c r="F39" s="101">
        <v>120</v>
      </c>
      <c r="G39" s="153" t="s">
        <v>419</v>
      </c>
      <c r="H39" s="153" t="s">
        <v>419</v>
      </c>
      <c r="I39" s="153" t="s">
        <v>419</v>
      </c>
    </row>
    <row r="40" spans="1:9" ht="13.5" customHeight="1">
      <c r="A40" s="62">
        <v>31</v>
      </c>
      <c r="B40" s="73" t="s">
        <v>11</v>
      </c>
      <c r="C40" s="101">
        <v>828</v>
      </c>
      <c r="D40" s="102" t="s">
        <v>222</v>
      </c>
      <c r="E40" s="113">
        <v>8100000000</v>
      </c>
      <c r="F40" s="101"/>
      <c r="G40" s="154" t="str">
        <f aca="true" t="shared" si="5" ref="G40:I41">G41</f>
        <v>1301,00</v>
      </c>
      <c r="H40" s="154" t="str">
        <f t="shared" si="5"/>
        <v>1301,00</v>
      </c>
      <c r="I40" s="154">
        <f t="shared" si="5"/>
        <v>1301</v>
      </c>
    </row>
    <row r="41" spans="1:9" ht="13.5" customHeight="1">
      <c r="A41" s="62">
        <v>32</v>
      </c>
      <c r="B41" s="76" t="s">
        <v>4</v>
      </c>
      <c r="C41" s="101">
        <v>828</v>
      </c>
      <c r="D41" s="102" t="s">
        <v>222</v>
      </c>
      <c r="E41" s="113">
        <v>8110000000</v>
      </c>
      <c r="F41" s="101"/>
      <c r="G41" s="154" t="str">
        <f t="shared" si="5"/>
        <v>1301,00</v>
      </c>
      <c r="H41" s="154" t="str">
        <f t="shared" si="5"/>
        <v>1301,00</v>
      </c>
      <c r="I41" s="154">
        <f t="shared" si="5"/>
        <v>1301</v>
      </c>
    </row>
    <row r="42" spans="1:9" ht="43.5" customHeight="1">
      <c r="A42" s="62">
        <v>33</v>
      </c>
      <c r="B42" s="73" t="s">
        <v>476</v>
      </c>
      <c r="C42" s="101">
        <v>828</v>
      </c>
      <c r="D42" s="102" t="s">
        <v>222</v>
      </c>
      <c r="E42" s="113">
        <v>8110075140</v>
      </c>
      <c r="F42" s="101"/>
      <c r="G42" s="154" t="str">
        <f>G43</f>
        <v>1301,00</v>
      </c>
      <c r="H42" s="154" t="str">
        <f>H43</f>
        <v>1301,00</v>
      </c>
      <c r="I42" s="154">
        <v>1301</v>
      </c>
    </row>
    <row r="43" spans="1:9" ht="17.25" customHeight="1">
      <c r="A43" s="62">
        <v>34</v>
      </c>
      <c r="B43" s="73" t="s">
        <v>7</v>
      </c>
      <c r="C43" s="101"/>
      <c r="D43" s="102" t="s">
        <v>222</v>
      </c>
      <c r="E43" s="113">
        <v>8110075140</v>
      </c>
      <c r="F43" s="157">
        <v>200</v>
      </c>
      <c r="G43" s="154" t="str">
        <f>G44</f>
        <v>1301,00</v>
      </c>
      <c r="H43" s="154" t="str">
        <f>H44</f>
        <v>1301,00</v>
      </c>
      <c r="I43" s="154" t="str">
        <f>I44</f>
        <v>1301,00</v>
      </c>
    </row>
    <row r="44" spans="1:9" ht="13.5" customHeight="1">
      <c r="A44" s="62">
        <v>35</v>
      </c>
      <c r="B44" s="73" t="s">
        <v>8</v>
      </c>
      <c r="C44" s="101">
        <v>828</v>
      </c>
      <c r="D44" s="102" t="s">
        <v>222</v>
      </c>
      <c r="E44" s="113">
        <v>8110075140</v>
      </c>
      <c r="F44" s="175">
        <v>240</v>
      </c>
      <c r="G44" s="153" t="s">
        <v>477</v>
      </c>
      <c r="H44" s="153" t="s">
        <v>477</v>
      </c>
      <c r="I44" s="153" t="s">
        <v>477</v>
      </c>
    </row>
    <row r="45" spans="1:9" ht="13.5" customHeight="1">
      <c r="A45" s="62">
        <v>36</v>
      </c>
      <c r="B45" s="73" t="s">
        <v>480</v>
      </c>
      <c r="C45" s="101">
        <v>828</v>
      </c>
      <c r="D45" s="102" t="s">
        <v>472</v>
      </c>
      <c r="E45" s="113"/>
      <c r="F45" s="101"/>
      <c r="G45" s="154">
        <f aca="true" t="shared" si="6" ref="G45:I48">G46</f>
        <v>44787</v>
      </c>
      <c r="H45" s="154">
        <f t="shared" si="6"/>
        <v>46075</v>
      </c>
      <c r="I45" s="154">
        <f t="shared" si="6"/>
        <v>0</v>
      </c>
    </row>
    <row r="46" spans="1:9" ht="13.5" customHeight="1">
      <c r="A46" s="62">
        <v>37</v>
      </c>
      <c r="B46" s="73" t="s">
        <v>473</v>
      </c>
      <c r="C46" s="101">
        <v>828</v>
      </c>
      <c r="D46" s="102" t="s">
        <v>474</v>
      </c>
      <c r="E46" s="113"/>
      <c r="F46" s="101"/>
      <c r="G46" s="154">
        <f t="shared" si="6"/>
        <v>44787</v>
      </c>
      <c r="H46" s="154">
        <f t="shared" si="6"/>
        <v>46075</v>
      </c>
      <c r="I46" s="154">
        <f t="shared" si="6"/>
        <v>0</v>
      </c>
    </row>
    <row r="47" spans="1:9" ht="12.75" customHeight="1">
      <c r="A47" s="62">
        <v>38</v>
      </c>
      <c r="B47" s="73" t="s">
        <v>11</v>
      </c>
      <c r="C47" s="101">
        <v>828</v>
      </c>
      <c r="D47" s="102" t="s">
        <v>474</v>
      </c>
      <c r="E47" s="113">
        <v>8100000000</v>
      </c>
      <c r="F47" s="101"/>
      <c r="G47" s="154">
        <f t="shared" si="6"/>
        <v>44787</v>
      </c>
      <c r="H47" s="154">
        <f t="shared" si="6"/>
        <v>46075</v>
      </c>
      <c r="I47" s="154">
        <f t="shared" si="6"/>
        <v>0</v>
      </c>
    </row>
    <row r="48" spans="1:9" ht="12.75" customHeight="1">
      <c r="A48" s="62">
        <v>39</v>
      </c>
      <c r="B48" s="73" t="s">
        <v>4</v>
      </c>
      <c r="C48" s="101">
        <v>828</v>
      </c>
      <c r="D48" s="102" t="s">
        <v>474</v>
      </c>
      <c r="E48" s="113">
        <v>8110000000</v>
      </c>
      <c r="F48" s="101"/>
      <c r="G48" s="154">
        <f t="shared" si="6"/>
        <v>44787</v>
      </c>
      <c r="H48" s="154">
        <f t="shared" si="6"/>
        <v>46075</v>
      </c>
      <c r="I48" s="154">
        <f t="shared" si="6"/>
        <v>0</v>
      </c>
    </row>
    <row r="49" spans="1:9" ht="39.75" customHeight="1">
      <c r="A49" s="62">
        <v>40</v>
      </c>
      <c r="B49" s="73" t="s">
        <v>481</v>
      </c>
      <c r="C49" s="101">
        <v>828</v>
      </c>
      <c r="D49" s="102" t="s">
        <v>474</v>
      </c>
      <c r="E49" s="113">
        <v>811005118</v>
      </c>
      <c r="F49" s="101"/>
      <c r="G49" s="154">
        <f>G50+G52</f>
        <v>44787</v>
      </c>
      <c r="H49" s="154">
        <f>+H50+H52</f>
        <v>46075</v>
      </c>
      <c r="I49" s="154">
        <f>I50</f>
        <v>0</v>
      </c>
    </row>
    <row r="50" spans="1:9" ht="41.25" customHeight="1">
      <c r="A50" s="62">
        <v>41</v>
      </c>
      <c r="B50" s="73" t="s">
        <v>260</v>
      </c>
      <c r="C50" s="101">
        <v>828</v>
      </c>
      <c r="D50" s="102" t="s">
        <v>474</v>
      </c>
      <c r="E50" s="113">
        <v>811005118</v>
      </c>
      <c r="F50" s="101">
        <v>100</v>
      </c>
      <c r="G50" s="154" t="str">
        <f>G51</f>
        <v>44263,00</v>
      </c>
      <c r="H50" s="154">
        <f>H51</f>
        <v>44263</v>
      </c>
      <c r="I50" s="154">
        <f>I51</f>
        <v>0</v>
      </c>
    </row>
    <row r="51" spans="1:9" ht="13.5" customHeight="1">
      <c r="A51" s="62">
        <v>42</v>
      </c>
      <c r="B51" s="73" t="s">
        <v>6</v>
      </c>
      <c r="C51" s="101">
        <v>828</v>
      </c>
      <c r="D51" s="102" t="s">
        <v>474</v>
      </c>
      <c r="E51" s="113">
        <v>811005118</v>
      </c>
      <c r="F51" s="101">
        <v>120</v>
      </c>
      <c r="G51" s="154" t="s">
        <v>482</v>
      </c>
      <c r="H51" s="154">
        <v>44263</v>
      </c>
      <c r="I51" s="154">
        <f>I52</f>
        <v>0</v>
      </c>
    </row>
    <row r="52" spans="1:9" ht="13.5" customHeight="1">
      <c r="A52" s="62">
        <v>43</v>
      </c>
      <c r="B52" s="73" t="s">
        <v>7</v>
      </c>
      <c r="C52" s="101">
        <v>828</v>
      </c>
      <c r="D52" s="102" t="s">
        <v>474</v>
      </c>
      <c r="E52" s="113">
        <v>811005118</v>
      </c>
      <c r="F52" s="101">
        <v>200</v>
      </c>
      <c r="G52" s="154" t="str">
        <f>G53</f>
        <v>524,00</v>
      </c>
      <c r="H52" s="154">
        <f>H53</f>
        <v>1812</v>
      </c>
      <c r="I52" s="154">
        <f>I53</f>
        <v>0</v>
      </c>
    </row>
    <row r="53" spans="1:9" ht="25.5" customHeight="1">
      <c r="A53" s="62">
        <v>44</v>
      </c>
      <c r="B53" s="73" t="s">
        <v>8</v>
      </c>
      <c r="C53" s="101">
        <v>828</v>
      </c>
      <c r="D53" s="102" t="s">
        <v>474</v>
      </c>
      <c r="E53" s="113">
        <v>811005118</v>
      </c>
      <c r="F53" s="101">
        <v>240</v>
      </c>
      <c r="G53" s="154" t="s">
        <v>483</v>
      </c>
      <c r="H53" s="154">
        <v>1812</v>
      </c>
      <c r="I53" s="154">
        <v>0</v>
      </c>
    </row>
    <row r="54" spans="1:9" ht="17.25" customHeight="1">
      <c r="A54" s="62">
        <v>45</v>
      </c>
      <c r="B54" s="82" t="s">
        <v>14</v>
      </c>
      <c r="C54" s="101">
        <v>828</v>
      </c>
      <c r="D54" s="102" t="s">
        <v>149</v>
      </c>
      <c r="E54" s="113"/>
      <c r="F54" s="101"/>
      <c r="G54" s="154">
        <f>+G55+G61</f>
        <v>135909</v>
      </c>
      <c r="H54" s="154">
        <f>+H55+H61</f>
        <v>135909</v>
      </c>
      <c r="I54" s="154">
        <f>+I55+I61</f>
        <v>135909</v>
      </c>
    </row>
    <row r="55" spans="1:9" ht="17.25" customHeight="1">
      <c r="A55" s="62">
        <v>46</v>
      </c>
      <c r="B55" s="155" t="s">
        <v>412</v>
      </c>
      <c r="C55" s="157">
        <v>828</v>
      </c>
      <c r="D55" s="158" t="s">
        <v>413</v>
      </c>
      <c r="E55" s="159"/>
      <c r="F55" s="157"/>
      <c r="G55" s="154" t="str">
        <f aca="true" t="shared" si="7" ref="G55:I59">+G56</f>
        <v>26489</v>
      </c>
      <c r="H55" s="154" t="str">
        <f t="shared" si="7"/>
        <v>26489</v>
      </c>
      <c r="I55" s="154" t="str">
        <f t="shared" si="7"/>
        <v>26489</v>
      </c>
    </row>
    <row r="56" spans="1:9" ht="17.25" customHeight="1">
      <c r="A56" s="62">
        <v>47</v>
      </c>
      <c r="B56" s="73" t="s">
        <v>101</v>
      </c>
      <c r="C56" s="157">
        <v>828</v>
      </c>
      <c r="D56" s="158" t="s">
        <v>413</v>
      </c>
      <c r="E56" s="159">
        <v>100000000</v>
      </c>
      <c r="F56" s="157"/>
      <c r="G56" s="154" t="str">
        <f t="shared" si="7"/>
        <v>26489</v>
      </c>
      <c r="H56" s="154" t="str">
        <f t="shared" si="7"/>
        <v>26489</v>
      </c>
      <c r="I56" s="154" t="str">
        <f t="shared" si="7"/>
        <v>26489</v>
      </c>
    </row>
    <row r="57" spans="1:9" ht="21.75" customHeight="1">
      <c r="A57" s="62">
        <v>48</v>
      </c>
      <c r="B57" s="73" t="s">
        <v>103</v>
      </c>
      <c r="C57" s="157">
        <v>828</v>
      </c>
      <c r="D57" s="158" t="s">
        <v>413</v>
      </c>
      <c r="E57" s="159">
        <v>130000000</v>
      </c>
      <c r="F57" s="157"/>
      <c r="G57" s="154" t="str">
        <f t="shared" si="7"/>
        <v>26489</v>
      </c>
      <c r="H57" s="154" t="str">
        <f t="shared" si="7"/>
        <v>26489</v>
      </c>
      <c r="I57" s="154" t="str">
        <f t="shared" si="7"/>
        <v>26489</v>
      </c>
    </row>
    <row r="58" spans="1:9" ht="49.5" customHeight="1">
      <c r="A58" s="62">
        <v>49</v>
      </c>
      <c r="B58" s="156" t="s">
        <v>420</v>
      </c>
      <c r="C58" s="157">
        <v>828</v>
      </c>
      <c r="D58" s="158" t="s">
        <v>413</v>
      </c>
      <c r="E58" s="159" t="s">
        <v>421</v>
      </c>
      <c r="F58" s="157"/>
      <c r="G58" s="154" t="str">
        <f t="shared" si="7"/>
        <v>26489</v>
      </c>
      <c r="H58" s="154" t="str">
        <f t="shared" si="7"/>
        <v>26489</v>
      </c>
      <c r="I58" s="154" t="str">
        <f t="shared" si="7"/>
        <v>26489</v>
      </c>
    </row>
    <row r="59" spans="1:9" ht="17.25" customHeight="1">
      <c r="A59" s="62">
        <v>50</v>
      </c>
      <c r="B59" s="73" t="s">
        <v>7</v>
      </c>
      <c r="C59" s="157">
        <v>828</v>
      </c>
      <c r="D59" s="158" t="s">
        <v>413</v>
      </c>
      <c r="E59" s="159" t="s">
        <v>421</v>
      </c>
      <c r="F59" s="157">
        <v>200</v>
      </c>
      <c r="G59" s="154" t="str">
        <f t="shared" si="7"/>
        <v>26489</v>
      </c>
      <c r="H59" s="154" t="str">
        <f t="shared" si="7"/>
        <v>26489</v>
      </c>
      <c r="I59" s="154" t="str">
        <f t="shared" si="7"/>
        <v>26489</v>
      </c>
    </row>
    <row r="60" spans="1:9" ht="17.25" customHeight="1">
      <c r="A60" s="62">
        <v>51</v>
      </c>
      <c r="B60" s="73" t="s">
        <v>8</v>
      </c>
      <c r="C60" s="157">
        <v>828</v>
      </c>
      <c r="D60" s="158" t="s">
        <v>413</v>
      </c>
      <c r="E60" s="159" t="s">
        <v>421</v>
      </c>
      <c r="F60" s="157">
        <v>240</v>
      </c>
      <c r="G60" s="153" t="s">
        <v>478</v>
      </c>
      <c r="H60" s="153" t="s">
        <v>478</v>
      </c>
      <c r="I60" s="153" t="s">
        <v>478</v>
      </c>
    </row>
    <row r="61" spans="1:9" ht="27" customHeight="1">
      <c r="A61" s="62">
        <v>52</v>
      </c>
      <c r="B61" s="82" t="s">
        <v>15</v>
      </c>
      <c r="C61" s="101">
        <v>828</v>
      </c>
      <c r="D61" s="102" t="s">
        <v>19</v>
      </c>
      <c r="E61" s="113"/>
      <c r="F61" s="101"/>
      <c r="G61" s="153" t="str">
        <f>G62</f>
        <v>109420,00</v>
      </c>
      <c r="H61" s="153" t="str">
        <f>H62</f>
        <v>109420,00</v>
      </c>
      <c r="I61" s="153" t="str">
        <f>I62</f>
        <v>109420,00</v>
      </c>
    </row>
    <row r="62" spans="1:9" ht="27" customHeight="1">
      <c r="A62" s="62">
        <v>53</v>
      </c>
      <c r="B62" s="82" t="s">
        <v>16</v>
      </c>
      <c r="C62" s="101">
        <v>828</v>
      </c>
      <c r="D62" s="102" t="s">
        <v>19</v>
      </c>
      <c r="E62" s="113">
        <v>100000000</v>
      </c>
      <c r="F62" s="101"/>
      <c r="G62" s="152" t="str">
        <f>+G63</f>
        <v>109420,00</v>
      </c>
      <c r="H62" s="152" t="str">
        <f>+H63</f>
        <v>109420,00</v>
      </c>
      <c r="I62" s="152" t="str">
        <f>+I63</f>
        <v>109420,00</v>
      </c>
    </row>
    <row r="63" spans="1:9" ht="14.25" customHeight="1">
      <c r="A63" s="62">
        <v>54</v>
      </c>
      <c r="B63" s="73" t="s">
        <v>17</v>
      </c>
      <c r="C63" s="101">
        <v>828</v>
      </c>
      <c r="D63" s="102" t="s">
        <v>19</v>
      </c>
      <c r="E63" s="113">
        <v>130000000</v>
      </c>
      <c r="F63" s="101"/>
      <c r="G63" s="152" t="str">
        <f>G64</f>
        <v>109420,00</v>
      </c>
      <c r="H63" s="152" t="str">
        <f aca="true" t="shared" si="8" ref="H63:I65">H64</f>
        <v>109420,00</v>
      </c>
      <c r="I63" s="152" t="str">
        <f t="shared" si="8"/>
        <v>109420,00</v>
      </c>
    </row>
    <row r="64" spans="1:9" ht="56.25" customHeight="1">
      <c r="A64" s="62">
        <v>55</v>
      </c>
      <c r="B64" s="73" t="s">
        <v>102</v>
      </c>
      <c r="C64" s="101">
        <v>828</v>
      </c>
      <c r="D64" s="102" t="s">
        <v>19</v>
      </c>
      <c r="E64" s="113">
        <v>130082020</v>
      </c>
      <c r="F64" s="101"/>
      <c r="G64" s="152" t="str">
        <f>G65</f>
        <v>109420,00</v>
      </c>
      <c r="H64" s="152" t="str">
        <f t="shared" si="8"/>
        <v>109420,00</v>
      </c>
      <c r="I64" s="152" t="str">
        <f t="shared" si="8"/>
        <v>109420,00</v>
      </c>
    </row>
    <row r="65" spans="1:9" ht="18" customHeight="1">
      <c r="A65" s="62">
        <v>56</v>
      </c>
      <c r="B65" s="73" t="s">
        <v>7</v>
      </c>
      <c r="C65" s="101">
        <v>828</v>
      </c>
      <c r="D65" s="102" t="s">
        <v>19</v>
      </c>
      <c r="E65" s="113">
        <v>130082020</v>
      </c>
      <c r="F65" s="101">
        <v>200</v>
      </c>
      <c r="G65" s="152" t="str">
        <f>G66</f>
        <v>109420,00</v>
      </c>
      <c r="H65" s="152" t="str">
        <f t="shared" si="8"/>
        <v>109420,00</v>
      </c>
      <c r="I65" s="152" t="str">
        <f t="shared" si="8"/>
        <v>109420,00</v>
      </c>
    </row>
    <row r="66" spans="1:9" ht="25.5" customHeight="1">
      <c r="A66" s="62">
        <v>57</v>
      </c>
      <c r="B66" s="73" t="s">
        <v>8</v>
      </c>
      <c r="C66" s="101">
        <v>828</v>
      </c>
      <c r="D66" s="102" t="s">
        <v>19</v>
      </c>
      <c r="E66" s="113">
        <v>130082020</v>
      </c>
      <c r="F66" s="101">
        <v>240</v>
      </c>
      <c r="G66" s="152" t="s">
        <v>423</v>
      </c>
      <c r="H66" s="152" t="s">
        <v>423</v>
      </c>
      <c r="I66" s="152" t="s">
        <v>423</v>
      </c>
    </row>
    <row r="67" spans="1:9" ht="14.25" customHeight="1">
      <c r="A67" s="62">
        <v>58</v>
      </c>
      <c r="B67" s="73" t="s">
        <v>150</v>
      </c>
      <c r="C67" s="101">
        <v>828</v>
      </c>
      <c r="D67" s="102" t="s">
        <v>151</v>
      </c>
      <c r="E67" s="113"/>
      <c r="F67" s="101"/>
      <c r="G67" s="160">
        <f aca="true" t="shared" si="9" ref="G67:I78">+G68</f>
        <v>1035182</v>
      </c>
      <c r="H67" s="160">
        <f t="shared" si="9"/>
        <v>242738</v>
      </c>
      <c r="I67" s="160">
        <f t="shared" si="9"/>
        <v>101400</v>
      </c>
    </row>
    <row r="68" spans="1:9" ht="14.25" customHeight="1">
      <c r="A68" s="62">
        <v>59</v>
      </c>
      <c r="B68" s="73" t="s">
        <v>100</v>
      </c>
      <c r="C68" s="101">
        <v>828</v>
      </c>
      <c r="D68" s="102" t="s">
        <v>20</v>
      </c>
      <c r="E68" s="113"/>
      <c r="F68" s="101"/>
      <c r="G68" s="160">
        <f t="shared" si="9"/>
        <v>1035182</v>
      </c>
      <c r="H68" s="160">
        <f t="shared" si="9"/>
        <v>242738</v>
      </c>
      <c r="I68" s="160">
        <f t="shared" si="9"/>
        <v>101400</v>
      </c>
    </row>
    <row r="69" spans="1:9" ht="27" customHeight="1">
      <c r="A69" s="62">
        <v>60</v>
      </c>
      <c r="B69" s="73" t="s">
        <v>133</v>
      </c>
      <c r="C69" s="101">
        <v>828</v>
      </c>
      <c r="D69" s="102" t="s">
        <v>20</v>
      </c>
      <c r="E69" s="113">
        <v>100000000</v>
      </c>
      <c r="F69" s="101"/>
      <c r="G69" s="160">
        <f t="shared" si="9"/>
        <v>1035182</v>
      </c>
      <c r="H69" s="160">
        <f t="shared" si="9"/>
        <v>242738</v>
      </c>
      <c r="I69" s="160">
        <f t="shared" si="9"/>
        <v>101400</v>
      </c>
    </row>
    <row r="70" spans="1:9" ht="24.75" customHeight="1">
      <c r="A70" s="62">
        <v>61</v>
      </c>
      <c r="B70" s="73" t="s">
        <v>134</v>
      </c>
      <c r="C70" s="101">
        <v>828</v>
      </c>
      <c r="D70" s="102" t="s">
        <v>20</v>
      </c>
      <c r="E70" s="113">
        <v>120000000</v>
      </c>
      <c r="F70" s="101"/>
      <c r="G70" s="160">
        <f>+G71+G74+G77+G83</f>
        <v>1035182</v>
      </c>
      <c r="H70" s="160">
        <f>+H71+H74+H77+H83</f>
        <v>242738</v>
      </c>
      <c r="I70" s="160">
        <f>+I74+I80</f>
        <v>101400</v>
      </c>
    </row>
    <row r="71" spans="1:9" ht="61.5" customHeight="1">
      <c r="A71" s="62">
        <v>62</v>
      </c>
      <c r="B71" s="161" t="s">
        <v>431</v>
      </c>
      <c r="C71" s="101">
        <v>828</v>
      </c>
      <c r="D71" s="102" t="s">
        <v>20</v>
      </c>
      <c r="E71" s="113">
        <v>120010600</v>
      </c>
      <c r="F71" s="101"/>
      <c r="G71" s="160" t="str">
        <f>+G72</f>
        <v>46614,00</v>
      </c>
      <c r="H71" s="160" t="str">
        <f>+H72</f>
        <v>0,00</v>
      </c>
      <c r="I71" s="160" t="str">
        <f>+I72</f>
        <v>0,00</v>
      </c>
    </row>
    <row r="72" spans="1:9" ht="15" customHeight="1">
      <c r="A72" s="62">
        <v>63</v>
      </c>
      <c r="B72" s="73" t="s">
        <v>258</v>
      </c>
      <c r="C72" s="101">
        <v>828</v>
      </c>
      <c r="D72" s="102" t="s">
        <v>20</v>
      </c>
      <c r="E72" s="113">
        <v>120010600</v>
      </c>
      <c r="F72" s="101">
        <v>200</v>
      </c>
      <c r="G72" s="152" t="str">
        <f t="shared" si="9"/>
        <v>46614,00</v>
      </c>
      <c r="H72" s="152" t="str">
        <f t="shared" si="9"/>
        <v>0,00</v>
      </c>
      <c r="I72" s="152" t="str">
        <f t="shared" si="9"/>
        <v>0,00</v>
      </c>
    </row>
    <row r="73" spans="1:9" ht="25.5" customHeight="1">
      <c r="A73" s="62">
        <v>64</v>
      </c>
      <c r="B73" s="73" t="s">
        <v>259</v>
      </c>
      <c r="C73" s="101">
        <v>828</v>
      </c>
      <c r="D73" s="102" t="s">
        <v>20</v>
      </c>
      <c r="E73" s="113">
        <v>120010600</v>
      </c>
      <c r="F73" s="101">
        <v>240</v>
      </c>
      <c r="G73" s="152" t="s">
        <v>434</v>
      </c>
      <c r="H73" s="152" t="s">
        <v>422</v>
      </c>
      <c r="I73" s="152" t="s">
        <v>422</v>
      </c>
    </row>
    <row r="74" spans="1:9" ht="71.25" customHeight="1">
      <c r="A74" s="62">
        <v>65</v>
      </c>
      <c r="B74" s="79" t="s">
        <v>50</v>
      </c>
      <c r="C74" s="101">
        <v>828</v>
      </c>
      <c r="D74" s="102" t="s">
        <v>20</v>
      </c>
      <c r="E74" s="113">
        <v>120081090</v>
      </c>
      <c r="F74" s="101"/>
      <c r="G74" s="160" t="str">
        <f>+G75</f>
        <v>100200,00</v>
      </c>
      <c r="H74" s="160" t="str">
        <f>+H75</f>
        <v>97500,00</v>
      </c>
      <c r="I74" s="160" t="str">
        <f>+I75</f>
        <v>101400,00</v>
      </c>
    </row>
    <row r="75" spans="1:9" ht="15" customHeight="1">
      <c r="A75" s="62">
        <v>66</v>
      </c>
      <c r="B75" s="73" t="s">
        <v>258</v>
      </c>
      <c r="C75" s="101">
        <v>828</v>
      </c>
      <c r="D75" s="102" t="s">
        <v>20</v>
      </c>
      <c r="E75" s="113">
        <v>120081090</v>
      </c>
      <c r="F75" s="101">
        <v>200</v>
      </c>
      <c r="G75" s="152" t="str">
        <f t="shared" si="9"/>
        <v>100200,00</v>
      </c>
      <c r="H75" s="152" t="str">
        <f t="shared" si="9"/>
        <v>97500,00</v>
      </c>
      <c r="I75" s="152" t="str">
        <f t="shared" si="9"/>
        <v>101400,00</v>
      </c>
    </row>
    <row r="76" spans="1:9" ht="25.5" customHeight="1">
      <c r="A76" s="62">
        <v>67</v>
      </c>
      <c r="B76" s="73" t="s">
        <v>259</v>
      </c>
      <c r="C76" s="101">
        <v>828</v>
      </c>
      <c r="D76" s="102" t="s">
        <v>20</v>
      </c>
      <c r="E76" s="113">
        <v>120081090</v>
      </c>
      <c r="F76" s="101">
        <v>240</v>
      </c>
      <c r="G76" s="152" t="s">
        <v>479</v>
      </c>
      <c r="H76" s="152" t="s">
        <v>424</v>
      </c>
      <c r="I76" s="152" t="s">
        <v>433</v>
      </c>
    </row>
    <row r="77" spans="1:9" ht="81.75" customHeight="1">
      <c r="A77" s="62">
        <v>68</v>
      </c>
      <c r="B77" s="163" t="s">
        <v>432</v>
      </c>
      <c r="C77" s="101">
        <v>828</v>
      </c>
      <c r="D77" s="102" t="s">
        <v>20</v>
      </c>
      <c r="E77" s="113" t="s">
        <v>425</v>
      </c>
      <c r="F77" s="101"/>
      <c r="G77" s="160" t="str">
        <f>+G78</f>
        <v>139651,00</v>
      </c>
      <c r="H77" s="160" t="str">
        <f>+H78</f>
        <v>145238,00</v>
      </c>
      <c r="I77" s="160" t="str">
        <f>+I78</f>
        <v>0,00</v>
      </c>
    </row>
    <row r="78" spans="1:9" ht="15" customHeight="1">
      <c r="A78" s="62">
        <v>69</v>
      </c>
      <c r="B78" s="73" t="s">
        <v>258</v>
      </c>
      <c r="C78" s="101">
        <v>828</v>
      </c>
      <c r="D78" s="102" t="s">
        <v>20</v>
      </c>
      <c r="E78" s="113" t="s">
        <v>425</v>
      </c>
      <c r="F78" s="101">
        <v>200</v>
      </c>
      <c r="G78" s="152" t="str">
        <f t="shared" si="9"/>
        <v>139651,00</v>
      </c>
      <c r="H78" s="152" t="str">
        <f t="shared" si="9"/>
        <v>145238,00</v>
      </c>
      <c r="I78" s="152" t="str">
        <f t="shared" si="9"/>
        <v>0,00</v>
      </c>
    </row>
    <row r="79" spans="1:9" ht="30" customHeight="1">
      <c r="A79" s="62">
        <v>70</v>
      </c>
      <c r="B79" s="73" t="s">
        <v>259</v>
      </c>
      <c r="C79" s="101">
        <v>828</v>
      </c>
      <c r="D79" s="102" t="s">
        <v>20</v>
      </c>
      <c r="E79" s="113" t="s">
        <v>425</v>
      </c>
      <c r="F79" s="101">
        <v>240</v>
      </c>
      <c r="G79" s="152" t="s">
        <v>428</v>
      </c>
      <c r="H79" s="152" t="s">
        <v>429</v>
      </c>
      <c r="I79" s="152" t="s">
        <v>422</v>
      </c>
    </row>
    <row r="80" spans="1:212" s="124" customFormat="1" ht="37.5" customHeight="1" hidden="1">
      <c r="A80" s="137">
        <v>53</v>
      </c>
      <c r="B80" s="73" t="s">
        <v>279</v>
      </c>
      <c r="C80" s="62">
        <v>828</v>
      </c>
      <c r="D80" s="81" t="s">
        <v>20</v>
      </c>
      <c r="E80" s="123" t="s">
        <v>282</v>
      </c>
      <c r="F80" s="122"/>
      <c r="G80" s="151" t="str">
        <f aca="true" t="shared" si="10" ref="G80:I81">G81</f>
        <v>0</v>
      </c>
      <c r="H80" s="151" t="str">
        <f t="shared" si="10"/>
        <v>0</v>
      </c>
      <c r="I80" s="151" t="str">
        <f t="shared" si="10"/>
        <v>0</v>
      </c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 t="s">
        <v>280</v>
      </c>
      <c r="AR80" s="126"/>
      <c r="AS80" s="126"/>
      <c r="AT80" s="126"/>
      <c r="AU80" s="126"/>
      <c r="AV80" s="126"/>
      <c r="AW80" s="126"/>
      <c r="AX80" s="126"/>
      <c r="AY80" s="126"/>
      <c r="AZ80" s="126"/>
      <c r="BA80" s="126" t="s">
        <v>281</v>
      </c>
      <c r="BB80" s="126"/>
      <c r="BC80" s="126"/>
      <c r="BD80" s="126"/>
      <c r="BE80" s="126"/>
      <c r="BF80" s="126"/>
      <c r="BG80" s="126"/>
      <c r="BH80" s="126"/>
      <c r="BI80" s="126"/>
      <c r="BJ80" s="126"/>
      <c r="BK80" s="126" t="s">
        <v>282</v>
      </c>
      <c r="BL80" s="126"/>
      <c r="BM80" s="126"/>
      <c r="BN80" s="126"/>
      <c r="BO80" s="126"/>
      <c r="BP80" s="126"/>
      <c r="BQ80" s="126"/>
      <c r="BR80" s="126"/>
      <c r="BS80" s="126"/>
      <c r="BT80" s="126"/>
      <c r="BU80" s="126"/>
      <c r="BV80" s="126"/>
      <c r="BW80" s="126"/>
      <c r="BX80" s="126"/>
      <c r="BY80" s="126"/>
      <c r="BZ80" s="126"/>
      <c r="CA80" s="126"/>
      <c r="CB80" s="126"/>
      <c r="CC80" s="126"/>
      <c r="CD80" s="126"/>
      <c r="CE80" s="126"/>
      <c r="CF80" s="126"/>
      <c r="CG80" s="126"/>
      <c r="CH80" s="126"/>
      <c r="CI80" s="126"/>
      <c r="CJ80" s="126"/>
      <c r="CK80" s="126"/>
      <c r="CL80" s="126"/>
      <c r="CM80" s="126"/>
      <c r="CN80" s="126"/>
      <c r="CO80" s="126"/>
      <c r="CP80" s="126"/>
      <c r="CQ80" s="126"/>
      <c r="CR80" s="126"/>
      <c r="CS80" s="126"/>
      <c r="CT80" s="126"/>
      <c r="CU80" s="126"/>
      <c r="CV80" s="126"/>
      <c r="CW80" s="126"/>
      <c r="CX80" s="126"/>
      <c r="CY80" s="126"/>
      <c r="CZ80" s="126"/>
      <c r="DA80" s="126"/>
      <c r="DB80" s="126"/>
      <c r="DC80" s="126"/>
      <c r="DD80" s="127" t="e">
        <f>+DD81</f>
        <v>#REF!</v>
      </c>
      <c r="DE80" s="127"/>
      <c r="DF80" s="127"/>
      <c r="DG80" s="127"/>
      <c r="DH80" s="127"/>
      <c r="DI80" s="127"/>
      <c r="DJ80" s="127"/>
      <c r="DK80" s="127"/>
      <c r="DL80" s="127"/>
      <c r="DM80" s="127"/>
      <c r="DN80" s="127"/>
      <c r="DO80" s="127"/>
      <c r="DP80" s="127"/>
      <c r="DQ80" s="127"/>
      <c r="DR80" s="127"/>
      <c r="DS80" s="127"/>
      <c r="DT80" s="127">
        <f>+DT81</f>
        <v>484000</v>
      </c>
      <c r="DU80" s="127"/>
      <c r="DV80" s="127"/>
      <c r="DW80" s="127"/>
      <c r="DX80" s="127"/>
      <c r="DY80" s="127"/>
      <c r="DZ80" s="127"/>
      <c r="EA80" s="127"/>
      <c r="EB80" s="127"/>
      <c r="EC80" s="128">
        <f>+EC81</f>
        <v>250000</v>
      </c>
      <c r="ED80" s="128"/>
      <c r="EE80" s="128"/>
      <c r="EF80" s="128"/>
      <c r="EG80" s="128"/>
      <c r="EH80" s="128"/>
      <c r="EI80" s="128"/>
      <c r="EJ80" s="128"/>
      <c r="EK80" s="128"/>
      <c r="EL80" s="128"/>
      <c r="EM80" s="128"/>
      <c r="EN80" s="128"/>
      <c r="EO80" s="128"/>
      <c r="EP80" s="128"/>
      <c r="EQ80" s="128"/>
      <c r="ER80" s="128"/>
      <c r="ES80" s="128"/>
      <c r="ET80" s="128"/>
      <c r="EU80" s="128"/>
      <c r="EV80" s="128"/>
      <c r="EW80" s="128"/>
      <c r="EX80" s="128"/>
      <c r="EY80" s="128"/>
      <c r="EZ80" s="128"/>
      <c r="FA80" s="128"/>
      <c r="FB80" s="128"/>
      <c r="FC80" s="128"/>
      <c r="FD80" s="128"/>
      <c r="FE80" s="128"/>
      <c r="FF80" s="128"/>
      <c r="FG80" s="128"/>
      <c r="FH80" s="128"/>
      <c r="FI80" s="128"/>
      <c r="FJ80" s="128"/>
      <c r="FK80" s="128"/>
      <c r="FL80" s="128"/>
      <c r="FM80" s="128"/>
      <c r="FN80" s="128"/>
      <c r="FO80" s="128"/>
      <c r="FP80" s="128"/>
      <c r="FQ80" s="128">
        <f>+FQ81</f>
        <v>250000</v>
      </c>
      <c r="FR80" s="128"/>
      <c r="FS80" s="128"/>
      <c r="FT80" s="128"/>
      <c r="FU80" s="128"/>
      <c r="FV80" s="128"/>
      <c r="FW80" s="128"/>
      <c r="FX80" s="128"/>
      <c r="FY80" s="128"/>
      <c r="FZ80" s="128"/>
      <c r="GA80" s="128"/>
      <c r="GB80" s="128"/>
      <c r="GC80" s="128"/>
      <c r="GD80" s="128"/>
      <c r="GE80" s="128"/>
      <c r="GF80" s="128"/>
      <c r="GG80" s="128"/>
      <c r="GH80" s="128"/>
      <c r="GI80" s="128"/>
      <c r="GJ80" s="128"/>
      <c r="GK80" s="128"/>
      <c r="GL80" s="128"/>
      <c r="GM80" s="128"/>
      <c r="GN80" s="128"/>
      <c r="GO80" s="128"/>
      <c r="GP80" s="128"/>
      <c r="GQ80" s="128"/>
      <c r="GR80" s="128"/>
      <c r="GS80" s="128"/>
      <c r="GT80" s="128"/>
      <c r="GU80" s="128"/>
      <c r="GV80" s="128"/>
      <c r="GW80" s="128"/>
      <c r="GX80" s="128"/>
      <c r="GY80" s="128"/>
      <c r="GZ80" s="128"/>
      <c r="HA80" s="128"/>
      <c r="HB80" s="128"/>
      <c r="HC80" s="128"/>
      <c r="HD80" s="128"/>
    </row>
    <row r="81" spans="1:212" s="124" customFormat="1" ht="16.5" customHeight="1" hidden="1">
      <c r="A81" s="137">
        <v>54</v>
      </c>
      <c r="B81" s="73" t="s">
        <v>258</v>
      </c>
      <c r="C81" s="62">
        <v>828</v>
      </c>
      <c r="D81" s="81" t="s">
        <v>20</v>
      </c>
      <c r="E81" s="123" t="s">
        <v>282</v>
      </c>
      <c r="F81" s="62">
        <v>200</v>
      </c>
      <c r="G81" s="151" t="str">
        <f t="shared" si="10"/>
        <v>0</v>
      </c>
      <c r="H81" s="151" t="str">
        <f t="shared" si="10"/>
        <v>0</v>
      </c>
      <c r="I81" s="151" t="str">
        <f t="shared" si="10"/>
        <v>0</v>
      </c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 t="s">
        <v>280</v>
      </c>
      <c r="AR81" s="126"/>
      <c r="AS81" s="126"/>
      <c r="AT81" s="126"/>
      <c r="AU81" s="126"/>
      <c r="AV81" s="126"/>
      <c r="AW81" s="126"/>
      <c r="AX81" s="126"/>
      <c r="AY81" s="126"/>
      <c r="AZ81" s="126"/>
      <c r="BA81" s="126" t="s">
        <v>281</v>
      </c>
      <c r="BB81" s="126"/>
      <c r="BC81" s="126"/>
      <c r="BD81" s="126"/>
      <c r="BE81" s="126"/>
      <c r="BF81" s="126"/>
      <c r="BG81" s="126"/>
      <c r="BH81" s="126"/>
      <c r="BI81" s="126"/>
      <c r="BJ81" s="126"/>
      <c r="BK81" s="126" t="s">
        <v>282</v>
      </c>
      <c r="BL81" s="126"/>
      <c r="BM81" s="126"/>
      <c r="BN81" s="126"/>
      <c r="BO81" s="126"/>
      <c r="BP81" s="126"/>
      <c r="BQ81" s="126"/>
      <c r="BR81" s="126"/>
      <c r="BS81" s="126"/>
      <c r="BT81" s="126"/>
      <c r="BU81" s="126"/>
      <c r="BV81" s="126"/>
      <c r="BW81" s="126"/>
      <c r="BX81" s="126"/>
      <c r="BY81" s="126"/>
      <c r="BZ81" s="126"/>
      <c r="CA81" s="126"/>
      <c r="CB81" s="126"/>
      <c r="CC81" s="126" t="s">
        <v>141</v>
      </c>
      <c r="CD81" s="126"/>
      <c r="CE81" s="126"/>
      <c r="CF81" s="126"/>
      <c r="CG81" s="126"/>
      <c r="CH81" s="126"/>
      <c r="CI81" s="126"/>
      <c r="CJ81" s="126"/>
      <c r="CK81" s="126"/>
      <c r="CL81" s="126"/>
      <c r="CM81" s="126"/>
      <c r="CN81" s="126"/>
      <c r="CO81" s="126"/>
      <c r="CP81" s="126"/>
      <c r="CQ81" s="126"/>
      <c r="CR81" s="126"/>
      <c r="CS81" s="126"/>
      <c r="CT81" s="126"/>
      <c r="CU81" s="126"/>
      <c r="CV81" s="126"/>
      <c r="CW81" s="126"/>
      <c r="CX81" s="126"/>
      <c r="CY81" s="126"/>
      <c r="CZ81" s="126"/>
      <c r="DA81" s="126"/>
      <c r="DB81" s="126"/>
      <c r="DC81" s="126"/>
      <c r="DD81" s="127" t="e">
        <f>+DD82</f>
        <v>#REF!</v>
      </c>
      <c r="DE81" s="127"/>
      <c r="DF81" s="127"/>
      <c r="DG81" s="127"/>
      <c r="DH81" s="127"/>
      <c r="DI81" s="127"/>
      <c r="DJ81" s="127"/>
      <c r="DK81" s="127"/>
      <c r="DL81" s="127"/>
      <c r="DM81" s="127"/>
      <c r="DN81" s="127"/>
      <c r="DO81" s="127"/>
      <c r="DP81" s="127"/>
      <c r="DQ81" s="127"/>
      <c r="DR81" s="127"/>
      <c r="DS81" s="127"/>
      <c r="DT81" s="127">
        <f>+DT82</f>
        <v>484000</v>
      </c>
      <c r="DU81" s="127"/>
      <c r="DV81" s="127"/>
      <c r="DW81" s="127"/>
      <c r="DX81" s="127"/>
      <c r="DY81" s="127"/>
      <c r="DZ81" s="127"/>
      <c r="EA81" s="127"/>
      <c r="EB81" s="127"/>
      <c r="EC81" s="128">
        <f>+EC82</f>
        <v>250000</v>
      </c>
      <c r="ED81" s="128"/>
      <c r="EE81" s="128"/>
      <c r="EF81" s="128"/>
      <c r="EG81" s="128"/>
      <c r="EH81" s="128"/>
      <c r="EI81" s="128"/>
      <c r="EJ81" s="128"/>
      <c r="EK81" s="128"/>
      <c r="EL81" s="128"/>
      <c r="EM81" s="128"/>
      <c r="EN81" s="128"/>
      <c r="EO81" s="128"/>
      <c r="EP81" s="128"/>
      <c r="EQ81" s="128"/>
      <c r="ER81" s="128"/>
      <c r="ES81" s="128"/>
      <c r="ET81" s="128"/>
      <c r="EU81" s="128"/>
      <c r="EV81" s="128"/>
      <c r="EW81" s="128"/>
      <c r="EX81" s="128"/>
      <c r="EY81" s="128"/>
      <c r="EZ81" s="128"/>
      <c r="FA81" s="128"/>
      <c r="FB81" s="128"/>
      <c r="FC81" s="128"/>
      <c r="FD81" s="128"/>
      <c r="FE81" s="128"/>
      <c r="FF81" s="128"/>
      <c r="FG81" s="128"/>
      <c r="FH81" s="128"/>
      <c r="FI81" s="128"/>
      <c r="FJ81" s="128"/>
      <c r="FK81" s="128"/>
      <c r="FL81" s="128"/>
      <c r="FM81" s="128"/>
      <c r="FN81" s="128"/>
      <c r="FO81" s="128"/>
      <c r="FP81" s="128"/>
      <c r="FQ81" s="128">
        <f>+FQ82</f>
        <v>250000</v>
      </c>
      <c r="FR81" s="128"/>
      <c r="FS81" s="128"/>
      <c r="FT81" s="128"/>
      <c r="FU81" s="128"/>
      <c r="FV81" s="128"/>
      <c r="FW81" s="128"/>
      <c r="FX81" s="128"/>
      <c r="FY81" s="128"/>
      <c r="FZ81" s="128"/>
      <c r="GA81" s="128"/>
      <c r="GB81" s="128"/>
      <c r="GC81" s="128"/>
      <c r="GD81" s="128"/>
      <c r="GE81" s="128"/>
      <c r="GF81" s="128"/>
      <c r="GG81" s="128"/>
      <c r="GH81" s="128"/>
      <c r="GI81" s="128"/>
      <c r="GJ81" s="128"/>
      <c r="GK81" s="128"/>
      <c r="GL81" s="128"/>
      <c r="GM81" s="128"/>
      <c r="GN81" s="128"/>
      <c r="GO81" s="128"/>
      <c r="GP81" s="128"/>
      <c r="GQ81" s="128"/>
      <c r="GR81" s="128"/>
      <c r="GS81" s="128"/>
      <c r="GT81" s="128"/>
      <c r="GU81" s="128"/>
      <c r="GV81" s="128"/>
      <c r="GW81" s="128"/>
      <c r="GX81" s="128"/>
      <c r="GY81" s="128"/>
      <c r="GZ81" s="128"/>
      <c r="HA81" s="128"/>
      <c r="HB81" s="128"/>
      <c r="HC81" s="128"/>
      <c r="HD81" s="128"/>
    </row>
    <row r="82" spans="1:212" s="124" customFormat="1" ht="18" customHeight="1" hidden="1">
      <c r="A82" s="137">
        <v>55</v>
      </c>
      <c r="B82" s="73" t="s">
        <v>259</v>
      </c>
      <c r="C82" s="62">
        <v>828</v>
      </c>
      <c r="D82" s="81" t="s">
        <v>20</v>
      </c>
      <c r="E82" s="123" t="s">
        <v>282</v>
      </c>
      <c r="F82" s="62">
        <v>240</v>
      </c>
      <c r="G82" s="151" t="s">
        <v>278</v>
      </c>
      <c r="H82" s="151" t="s">
        <v>278</v>
      </c>
      <c r="I82" s="151" t="s">
        <v>278</v>
      </c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 t="s">
        <v>280</v>
      </c>
      <c r="AR82" s="126"/>
      <c r="AS82" s="126"/>
      <c r="AT82" s="126"/>
      <c r="AU82" s="126"/>
      <c r="AV82" s="126"/>
      <c r="AW82" s="126"/>
      <c r="AX82" s="126"/>
      <c r="AY82" s="126"/>
      <c r="AZ82" s="126"/>
      <c r="BA82" s="126" t="s">
        <v>281</v>
      </c>
      <c r="BB82" s="126"/>
      <c r="BC82" s="126"/>
      <c r="BD82" s="126"/>
      <c r="BE82" s="126"/>
      <c r="BF82" s="126"/>
      <c r="BG82" s="126"/>
      <c r="BH82" s="126"/>
      <c r="BI82" s="126"/>
      <c r="BJ82" s="126"/>
      <c r="BK82" s="126" t="s">
        <v>282</v>
      </c>
      <c r="BL82" s="126"/>
      <c r="BM82" s="126"/>
      <c r="BN82" s="126"/>
      <c r="BO82" s="126"/>
      <c r="BP82" s="126"/>
      <c r="BQ82" s="126"/>
      <c r="BR82" s="126"/>
      <c r="BS82" s="126"/>
      <c r="BT82" s="126"/>
      <c r="BU82" s="126"/>
      <c r="BV82" s="126"/>
      <c r="BW82" s="126"/>
      <c r="BX82" s="126"/>
      <c r="BY82" s="126"/>
      <c r="BZ82" s="126"/>
      <c r="CA82" s="126"/>
      <c r="CB82" s="126"/>
      <c r="CC82" s="126" t="s">
        <v>142</v>
      </c>
      <c r="CD82" s="126"/>
      <c r="CE82" s="126"/>
      <c r="CF82" s="126"/>
      <c r="CG82" s="126"/>
      <c r="CH82" s="126"/>
      <c r="CI82" s="126"/>
      <c r="CJ82" s="126"/>
      <c r="CK82" s="126"/>
      <c r="CL82" s="126"/>
      <c r="CM82" s="126"/>
      <c r="CN82" s="126"/>
      <c r="CO82" s="126"/>
      <c r="CP82" s="126"/>
      <c r="CQ82" s="126"/>
      <c r="CR82" s="126"/>
      <c r="CS82" s="126"/>
      <c r="CT82" s="126"/>
      <c r="CU82" s="126"/>
      <c r="CV82" s="126"/>
      <c r="CW82" s="126"/>
      <c r="CX82" s="126"/>
      <c r="CY82" s="126"/>
      <c r="CZ82" s="126"/>
      <c r="DA82" s="126"/>
      <c r="DB82" s="126"/>
      <c r="DC82" s="126"/>
      <c r="DD82" s="127" t="e">
        <f>+#REF!</f>
        <v>#REF!</v>
      </c>
      <c r="DE82" s="127"/>
      <c r="DF82" s="127"/>
      <c r="DG82" s="127"/>
      <c r="DH82" s="127"/>
      <c r="DI82" s="127"/>
      <c r="DJ82" s="127"/>
      <c r="DK82" s="127"/>
      <c r="DL82" s="127"/>
      <c r="DM82" s="127"/>
      <c r="DN82" s="127"/>
      <c r="DO82" s="127"/>
      <c r="DP82" s="127"/>
      <c r="DQ82" s="127"/>
      <c r="DR82" s="127"/>
      <c r="DS82" s="127"/>
      <c r="DT82" s="127">
        <v>484000</v>
      </c>
      <c r="DU82" s="127"/>
      <c r="DV82" s="127"/>
      <c r="DW82" s="127"/>
      <c r="DX82" s="127"/>
      <c r="DY82" s="127"/>
      <c r="DZ82" s="127"/>
      <c r="EA82" s="127"/>
      <c r="EB82" s="127"/>
      <c r="EC82" s="128">
        <v>250000</v>
      </c>
      <c r="ED82" s="128"/>
      <c r="EE82" s="128"/>
      <c r="EF82" s="128"/>
      <c r="EG82" s="128"/>
      <c r="EH82" s="128"/>
      <c r="EI82" s="128"/>
      <c r="EJ82" s="128"/>
      <c r="EK82" s="128"/>
      <c r="EL82" s="128"/>
      <c r="EM82" s="128"/>
      <c r="EN82" s="128"/>
      <c r="EO82" s="128"/>
      <c r="EP82" s="128"/>
      <c r="EQ82" s="128"/>
      <c r="ER82" s="128"/>
      <c r="ES82" s="128"/>
      <c r="ET82" s="128"/>
      <c r="EU82" s="128"/>
      <c r="EV82" s="128"/>
      <c r="EW82" s="128"/>
      <c r="EX82" s="128"/>
      <c r="EY82" s="128"/>
      <c r="EZ82" s="128"/>
      <c r="FA82" s="128"/>
      <c r="FB82" s="128"/>
      <c r="FC82" s="128"/>
      <c r="FD82" s="128"/>
      <c r="FE82" s="128"/>
      <c r="FF82" s="128"/>
      <c r="FG82" s="128"/>
      <c r="FH82" s="128"/>
      <c r="FI82" s="128"/>
      <c r="FJ82" s="128"/>
      <c r="FK82" s="128"/>
      <c r="FL82" s="128"/>
      <c r="FM82" s="128"/>
      <c r="FN82" s="128"/>
      <c r="FO82" s="128"/>
      <c r="FP82" s="128"/>
      <c r="FQ82" s="128">
        <v>250000</v>
      </c>
      <c r="FR82" s="128"/>
      <c r="FS82" s="128"/>
      <c r="FT82" s="128"/>
      <c r="FU82" s="128"/>
      <c r="FV82" s="128"/>
      <c r="FW82" s="128"/>
      <c r="FX82" s="128"/>
      <c r="FY82" s="128"/>
      <c r="FZ82" s="128"/>
      <c r="GA82" s="128"/>
      <c r="GB82" s="128"/>
      <c r="GC82" s="128"/>
      <c r="GD82" s="128"/>
      <c r="GE82" s="128"/>
      <c r="GF82" s="128"/>
      <c r="GG82" s="128"/>
      <c r="GH82" s="128"/>
      <c r="GI82" s="128"/>
      <c r="GJ82" s="128"/>
      <c r="GK82" s="128"/>
      <c r="GL82" s="128"/>
      <c r="GM82" s="128"/>
      <c r="GN82" s="128"/>
      <c r="GO82" s="128"/>
      <c r="GP82" s="128"/>
      <c r="GQ82" s="128"/>
      <c r="GR82" s="128"/>
      <c r="GS82" s="128"/>
      <c r="GT82" s="128"/>
      <c r="GU82" s="128"/>
      <c r="GV82" s="128"/>
      <c r="GW82" s="128"/>
      <c r="GX82" s="128"/>
      <c r="GY82" s="128"/>
      <c r="GZ82" s="128"/>
      <c r="HA82" s="128"/>
      <c r="HB82" s="128"/>
      <c r="HC82" s="128"/>
      <c r="HD82" s="128"/>
    </row>
    <row r="83" spans="1:212" s="124" customFormat="1" ht="71.25" customHeight="1">
      <c r="A83" s="137">
        <v>71</v>
      </c>
      <c r="B83" s="163" t="s">
        <v>430</v>
      </c>
      <c r="C83" s="101">
        <v>828</v>
      </c>
      <c r="D83" s="102" t="s">
        <v>20</v>
      </c>
      <c r="E83" s="113" t="s">
        <v>426</v>
      </c>
      <c r="F83" s="62"/>
      <c r="G83" s="174" t="str">
        <f>+G84</f>
        <v>748717,00</v>
      </c>
      <c r="H83" s="152" t="str">
        <f aca="true" t="shared" si="11" ref="G83:I84">+H84</f>
        <v>0,00</v>
      </c>
      <c r="I83" s="152" t="str">
        <f t="shared" si="11"/>
        <v>0,00</v>
      </c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6"/>
      <c r="BI83" s="126"/>
      <c r="BJ83" s="126"/>
      <c r="BK83" s="126"/>
      <c r="BL83" s="126"/>
      <c r="BM83" s="126"/>
      <c r="BN83" s="126"/>
      <c r="BO83" s="126"/>
      <c r="BP83" s="126"/>
      <c r="BQ83" s="126"/>
      <c r="BR83" s="126"/>
      <c r="BS83" s="126"/>
      <c r="BT83" s="126"/>
      <c r="BU83" s="126"/>
      <c r="BV83" s="126"/>
      <c r="BW83" s="126"/>
      <c r="BX83" s="126"/>
      <c r="BY83" s="126"/>
      <c r="BZ83" s="126"/>
      <c r="CA83" s="126"/>
      <c r="CB83" s="126"/>
      <c r="CC83" s="126"/>
      <c r="CD83" s="126"/>
      <c r="CE83" s="126"/>
      <c r="CF83" s="126"/>
      <c r="CG83" s="126"/>
      <c r="CH83" s="126"/>
      <c r="CI83" s="126"/>
      <c r="CJ83" s="126"/>
      <c r="CK83" s="126"/>
      <c r="CL83" s="126"/>
      <c r="CM83" s="126"/>
      <c r="CN83" s="126"/>
      <c r="CO83" s="126"/>
      <c r="CP83" s="126"/>
      <c r="CQ83" s="126"/>
      <c r="CR83" s="126"/>
      <c r="CS83" s="126"/>
      <c r="CT83" s="126"/>
      <c r="CU83" s="126"/>
      <c r="CV83" s="126"/>
      <c r="CW83" s="126"/>
      <c r="CX83" s="126"/>
      <c r="CY83" s="126"/>
      <c r="CZ83" s="126"/>
      <c r="DA83" s="126"/>
      <c r="DB83" s="126"/>
      <c r="DC83" s="126"/>
      <c r="DD83" s="127"/>
      <c r="DE83" s="127"/>
      <c r="DF83" s="127"/>
      <c r="DG83" s="127"/>
      <c r="DH83" s="127"/>
      <c r="DI83" s="127"/>
      <c r="DJ83" s="127"/>
      <c r="DK83" s="127"/>
      <c r="DL83" s="127"/>
      <c r="DM83" s="127"/>
      <c r="DN83" s="127"/>
      <c r="DO83" s="127"/>
      <c r="DP83" s="127"/>
      <c r="DQ83" s="127"/>
      <c r="DR83" s="127"/>
      <c r="DS83" s="127"/>
      <c r="DT83" s="127"/>
      <c r="DU83" s="127"/>
      <c r="DV83" s="127"/>
      <c r="DW83" s="127"/>
      <c r="DX83" s="127"/>
      <c r="DY83" s="127"/>
      <c r="DZ83" s="127"/>
      <c r="EA83" s="127"/>
      <c r="EB83" s="127"/>
      <c r="EC83" s="128"/>
      <c r="ED83" s="128"/>
      <c r="EE83" s="128"/>
      <c r="EF83" s="128"/>
      <c r="EG83" s="128"/>
      <c r="EH83" s="128"/>
      <c r="EI83" s="128"/>
      <c r="EJ83" s="128"/>
      <c r="EK83" s="128"/>
      <c r="EL83" s="128"/>
      <c r="EM83" s="128"/>
      <c r="EN83" s="128"/>
      <c r="EO83" s="128"/>
      <c r="EP83" s="128"/>
      <c r="EQ83" s="128"/>
      <c r="ER83" s="128"/>
      <c r="ES83" s="128"/>
      <c r="ET83" s="128"/>
      <c r="EU83" s="128"/>
      <c r="EV83" s="128"/>
      <c r="EW83" s="128"/>
      <c r="EX83" s="128"/>
      <c r="EY83" s="128"/>
      <c r="EZ83" s="128"/>
      <c r="FA83" s="128"/>
      <c r="FB83" s="128"/>
      <c r="FC83" s="128"/>
      <c r="FD83" s="128"/>
      <c r="FE83" s="128"/>
      <c r="FF83" s="128"/>
      <c r="FG83" s="128"/>
      <c r="FH83" s="128"/>
      <c r="FI83" s="128"/>
      <c r="FJ83" s="128"/>
      <c r="FK83" s="128"/>
      <c r="FL83" s="128"/>
      <c r="FM83" s="128"/>
      <c r="FN83" s="128"/>
      <c r="FO83" s="128"/>
      <c r="FP83" s="128"/>
      <c r="FQ83" s="128"/>
      <c r="FR83" s="128"/>
      <c r="FS83" s="128"/>
      <c r="FT83" s="128"/>
      <c r="FU83" s="128"/>
      <c r="FV83" s="128"/>
      <c r="FW83" s="128"/>
      <c r="FX83" s="128"/>
      <c r="FY83" s="128"/>
      <c r="FZ83" s="128"/>
      <c r="GA83" s="128"/>
      <c r="GB83" s="128"/>
      <c r="GC83" s="128"/>
      <c r="GD83" s="128"/>
      <c r="GE83" s="128"/>
      <c r="GF83" s="128"/>
      <c r="GG83" s="128"/>
      <c r="GH83" s="128"/>
      <c r="GI83" s="128"/>
      <c r="GJ83" s="128"/>
      <c r="GK83" s="128"/>
      <c r="GL83" s="128"/>
      <c r="GM83" s="128"/>
      <c r="GN83" s="128"/>
      <c r="GO83" s="128"/>
      <c r="GP83" s="128"/>
      <c r="GQ83" s="128"/>
      <c r="GR83" s="128"/>
      <c r="GS83" s="128"/>
      <c r="GT83" s="128"/>
      <c r="GU83" s="128"/>
      <c r="GV83" s="128"/>
      <c r="GW83" s="128"/>
      <c r="GX83" s="128"/>
      <c r="GY83" s="128"/>
      <c r="GZ83" s="128"/>
      <c r="HA83" s="128"/>
      <c r="HB83" s="128"/>
      <c r="HC83" s="128"/>
      <c r="HD83" s="128"/>
    </row>
    <row r="84" spans="1:9" ht="15" customHeight="1">
      <c r="A84" s="62">
        <v>72</v>
      </c>
      <c r="B84" s="73" t="s">
        <v>258</v>
      </c>
      <c r="C84" s="101">
        <v>828</v>
      </c>
      <c r="D84" s="102" t="s">
        <v>20</v>
      </c>
      <c r="E84" s="113" t="s">
        <v>426</v>
      </c>
      <c r="F84" s="101">
        <v>200</v>
      </c>
      <c r="G84" s="152" t="str">
        <f t="shared" si="11"/>
        <v>748717,00</v>
      </c>
      <c r="H84" s="152" t="str">
        <f t="shared" si="11"/>
        <v>0,00</v>
      </c>
      <c r="I84" s="152" t="str">
        <f t="shared" si="11"/>
        <v>0,00</v>
      </c>
    </row>
    <row r="85" spans="1:9" ht="13.5" customHeight="1">
      <c r="A85" s="62">
        <v>73</v>
      </c>
      <c r="B85" s="73" t="s">
        <v>259</v>
      </c>
      <c r="C85" s="101">
        <v>828</v>
      </c>
      <c r="D85" s="102" t="s">
        <v>20</v>
      </c>
      <c r="E85" s="113" t="s">
        <v>426</v>
      </c>
      <c r="F85" s="101">
        <v>240</v>
      </c>
      <c r="G85" s="152" t="s">
        <v>427</v>
      </c>
      <c r="H85" s="152" t="s">
        <v>422</v>
      </c>
      <c r="I85" s="152" t="s">
        <v>422</v>
      </c>
    </row>
    <row r="86" spans="1:9" ht="17.25" customHeight="1">
      <c r="A86" s="62">
        <v>74</v>
      </c>
      <c r="B86" s="73" t="s">
        <v>199</v>
      </c>
      <c r="C86" s="101">
        <v>828</v>
      </c>
      <c r="D86" s="102" t="s">
        <v>206</v>
      </c>
      <c r="E86" s="113"/>
      <c r="F86" s="101"/>
      <c r="G86" s="160">
        <f>+G87+G93</f>
        <v>1703045</v>
      </c>
      <c r="H86" s="160">
        <f>+H87+H93</f>
        <v>1083649</v>
      </c>
      <c r="I86" s="160">
        <f>+I87+I93</f>
        <v>1083649</v>
      </c>
    </row>
    <row r="87" spans="1:9" ht="16.5" customHeight="1">
      <c r="A87" s="62">
        <v>75</v>
      </c>
      <c r="B87" s="73" t="s">
        <v>152</v>
      </c>
      <c r="C87" s="101">
        <v>828</v>
      </c>
      <c r="D87" s="102" t="s">
        <v>153</v>
      </c>
      <c r="E87" s="113"/>
      <c r="F87" s="101"/>
      <c r="G87" s="153" t="str">
        <f>G88</f>
        <v>1181774,00</v>
      </c>
      <c r="H87" s="153" t="str">
        <f>H88</f>
        <v>562378,00</v>
      </c>
      <c r="I87" s="153" t="str">
        <f>I88</f>
        <v>562378,00</v>
      </c>
    </row>
    <row r="88" spans="1:9" ht="30" customHeight="1">
      <c r="A88" s="62">
        <v>76</v>
      </c>
      <c r="B88" s="73" t="s">
        <v>101</v>
      </c>
      <c r="C88" s="101">
        <v>828</v>
      </c>
      <c r="D88" s="102" t="s">
        <v>153</v>
      </c>
      <c r="E88" s="113">
        <v>100000000</v>
      </c>
      <c r="F88" s="101"/>
      <c r="G88" s="153" t="str">
        <f>+G89</f>
        <v>1181774,00</v>
      </c>
      <c r="H88" s="153" t="str">
        <f>+H89</f>
        <v>562378,00</v>
      </c>
      <c r="I88" s="153" t="str">
        <f>+I89</f>
        <v>562378,00</v>
      </c>
    </row>
    <row r="89" spans="1:9" ht="18.75" customHeight="1">
      <c r="A89" s="62">
        <v>77</v>
      </c>
      <c r="B89" s="73" t="s">
        <v>106</v>
      </c>
      <c r="C89" s="101">
        <v>828</v>
      </c>
      <c r="D89" s="102" t="s">
        <v>153</v>
      </c>
      <c r="E89" s="113">
        <v>110000000</v>
      </c>
      <c r="F89" s="101"/>
      <c r="G89" s="153" t="str">
        <f>G90</f>
        <v>1181774,00</v>
      </c>
      <c r="H89" s="153" t="str">
        <f>H90</f>
        <v>562378,00</v>
      </c>
      <c r="I89" s="153" t="str">
        <f>I90</f>
        <v>562378,00</v>
      </c>
    </row>
    <row r="90" spans="1:9" ht="54" customHeight="1">
      <c r="A90" s="62">
        <v>78</v>
      </c>
      <c r="B90" s="73" t="s">
        <v>105</v>
      </c>
      <c r="C90" s="101">
        <v>828</v>
      </c>
      <c r="D90" s="102" t="s">
        <v>153</v>
      </c>
      <c r="E90" s="113">
        <v>110083010</v>
      </c>
      <c r="F90" s="101"/>
      <c r="G90" s="153" t="str">
        <f>+G91</f>
        <v>1181774,00</v>
      </c>
      <c r="H90" s="153" t="str">
        <f>+H91</f>
        <v>562378,00</v>
      </c>
      <c r="I90" s="153" t="str">
        <f>+I91</f>
        <v>562378,00</v>
      </c>
    </row>
    <row r="91" spans="1:9" ht="15.75" customHeight="1">
      <c r="A91" s="62">
        <v>79</v>
      </c>
      <c r="B91" s="73" t="s">
        <v>7</v>
      </c>
      <c r="C91" s="101">
        <v>828</v>
      </c>
      <c r="D91" s="102" t="s">
        <v>153</v>
      </c>
      <c r="E91" s="113">
        <v>110083010</v>
      </c>
      <c r="F91" s="101">
        <v>200</v>
      </c>
      <c r="G91" s="153" t="str">
        <f>G92</f>
        <v>1181774,00</v>
      </c>
      <c r="H91" s="153" t="str">
        <f>H92</f>
        <v>562378,00</v>
      </c>
      <c r="I91" s="153" t="str">
        <f>I92</f>
        <v>562378,00</v>
      </c>
    </row>
    <row r="92" spans="1:9" ht="31.5" customHeight="1">
      <c r="A92" s="62">
        <v>80</v>
      </c>
      <c r="B92" s="73" t="s">
        <v>8</v>
      </c>
      <c r="C92" s="101">
        <v>828</v>
      </c>
      <c r="D92" s="102" t="s">
        <v>153</v>
      </c>
      <c r="E92" s="113">
        <v>110083010</v>
      </c>
      <c r="F92" s="101">
        <v>240</v>
      </c>
      <c r="G92" s="153" t="s">
        <v>435</v>
      </c>
      <c r="H92" s="153" t="s">
        <v>436</v>
      </c>
      <c r="I92" s="153" t="s">
        <v>436</v>
      </c>
    </row>
    <row r="93" spans="1:9" ht="14.25" customHeight="1">
      <c r="A93" s="62">
        <v>81</v>
      </c>
      <c r="B93" s="73" t="s">
        <v>200</v>
      </c>
      <c r="C93" s="101">
        <v>828</v>
      </c>
      <c r="D93" s="102" t="s">
        <v>207</v>
      </c>
      <c r="E93" s="113"/>
      <c r="F93" s="102"/>
      <c r="G93" s="154">
        <f>+G94+G99+G102</f>
        <v>521271</v>
      </c>
      <c r="H93" s="154">
        <f>+H94+H99+H102</f>
        <v>521271</v>
      </c>
      <c r="I93" s="154">
        <f>+I94+I99+I102</f>
        <v>521271</v>
      </c>
    </row>
    <row r="94" spans="1:9" ht="27.75" customHeight="1">
      <c r="A94" s="62">
        <v>82</v>
      </c>
      <c r="B94" s="73" t="s">
        <v>101</v>
      </c>
      <c r="C94" s="101">
        <v>828</v>
      </c>
      <c r="D94" s="102" t="s">
        <v>207</v>
      </c>
      <c r="E94" s="113">
        <v>100000000</v>
      </c>
      <c r="F94" s="102"/>
      <c r="G94" s="153" t="str">
        <f>+G95</f>
        <v>429851,00</v>
      </c>
      <c r="H94" s="153" t="str">
        <f aca="true" t="shared" si="12" ref="H94:I97">+H95</f>
        <v>429851,00</v>
      </c>
      <c r="I94" s="153" t="str">
        <f t="shared" si="12"/>
        <v>429851,00</v>
      </c>
    </row>
    <row r="95" spans="1:9" ht="17.25" customHeight="1">
      <c r="A95" s="62">
        <v>83</v>
      </c>
      <c r="B95" s="73" t="s">
        <v>106</v>
      </c>
      <c r="C95" s="101">
        <v>828</v>
      </c>
      <c r="D95" s="102" t="s">
        <v>207</v>
      </c>
      <c r="E95" s="113">
        <v>110000000</v>
      </c>
      <c r="F95" s="102"/>
      <c r="G95" s="153" t="str">
        <f>+G96</f>
        <v>429851,00</v>
      </c>
      <c r="H95" s="153" t="str">
        <f t="shared" si="12"/>
        <v>429851,00</v>
      </c>
      <c r="I95" s="153" t="str">
        <f t="shared" si="12"/>
        <v>429851,00</v>
      </c>
    </row>
    <row r="96" spans="1:9" ht="41.25" customHeight="1">
      <c r="A96" s="62">
        <v>84</v>
      </c>
      <c r="B96" s="73" t="s">
        <v>135</v>
      </c>
      <c r="C96" s="101">
        <v>828</v>
      </c>
      <c r="D96" s="102" t="s">
        <v>207</v>
      </c>
      <c r="E96" s="113">
        <v>110081010</v>
      </c>
      <c r="F96" s="102"/>
      <c r="G96" s="153" t="str">
        <f>+G97</f>
        <v>429851,00</v>
      </c>
      <c r="H96" s="153" t="str">
        <f t="shared" si="12"/>
        <v>429851,00</v>
      </c>
      <c r="I96" s="153" t="str">
        <f t="shared" si="12"/>
        <v>429851,00</v>
      </c>
    </row>
    <row r="97" spans="1:9" ht="17.25" customHeight="1">
      <c r="A97" s="62">
        <v>85</v>
      </c>
      <c r="B97" s="73" t="s">
        <v>7</v>
      </c>
      <c r="C97" s="101">
        <v>828</v>
      </c>
      <c r="D97" s="102" t="s">
        <v>207</v>
      </c>
      <c r="E97" s="113">
        <v>110081010</v>
      </c>
      <c r="F97" s="102" t="s">
        <v>141</v>
      </c>
      <c r="G97" s="153" t="str">
        <f>+G98</f>
        <v>429851,00</v>
      </c>
      <c r="H97" s="153" t="str">
        <f t="shared" si="12"/>
        <v>429851,00</v>
      </c>
      <c r="I97" s="153" t="str">
        <f t="shared" si="12"/>
        <v>429851,00</v>
      </c>
    </row>
    <row r="98" spans="1:9" ht="29.25" customHeight="1">
      <c r="A98" s="62">
        <v>86</v>
      </c>
      <c r="B98" s="73" t="s">
        <v>8</v>
      </c>
      <c r="C98" s="101">
        <v>828</v>
      </c>
      <c r="D98" s="102" t="s">
        <v>207</v>
      </c>
      <c r="E98" s="113">
        <v>110081010</v>
      </c>
      <c r="F98" s="102" t="s">
        <v>142</v>
      </c>
      <c r="G98" s="153" t="s">
        <v>437</v>
      </c>
      <c r="H98" s="153" t="s">
        <v>437</v>
      </c>
      <c r="I98" s="153" t="s">
        <v>437</v>
      </c>
    </row>
    <row r="99" spans="1:9" ht="54" customHeight="1">
      <c r="A99" s="62">
        <v>87</v>
      </c>
      <c r="B99" s="73" t="s">
        <v>71</v>
      </c>
      <c r="C99" s="101">
        <v>828</v>
      </c>
      <c r="D99" s="102" t="s">
        <v>207</v>
      </c>
      <c r="E99" s="113">
        <v>110081040</v>
      </c>
      <c r="F99" s="102"/>
      <c r="G99" s="153" t="str">
        <f aca="true" t="shared" si="13" ref="G99:I100">+G100</f>
        <v>11000,00</v>
      </c>
      <c r="H99" s="153" t="str">
        <f t="shared" si="13"/>
        <v>11000,00</v>
      </c>
      <c r="I99" s="153" t="str">
        <f t="shared" si="13"/>
        <v>11000,00</v>
      </c>
    </row>
    <row r="100" spans="1:9" ht="14.25" customHeight="1">
      <c r="A100" s="62">
        <v>88</v>
      </c>
      <c r="B100" s="73" t="s">
        <v>7</v>
      </c>
      <c r="C100" s="101">
        <v>828</v>
      </c>
      <c r="D100" s="102" t="s">
        <v>207</v>
      </c>
      <c r="E100" s="113">
        <v>110081040</v>
      </c>
      <c r="F100" s="102" t="s">
        <v>141</v>
      </c>
      <c r="G100" s="153" t="str">
        <f t="shared" si="13"/>
        <v>11000,00</v>
      </c>
      <c r="H100" s="153" t="str">
        <f t="shared" si="13"/>
        <v>11000,00</v>
      </c>
      <c r="I100" s="153" t="str">
        <f t="shared" si="13"/>
        <v>11000,00</v>
      </c>
    </row>
    <row r="101" spans="1:9" ht="29.25" customHeight="1">
      <c r="A101" s="62">
        <v>89</v>
      </c>
      <c r="B101" s="73" t="s">
        <v>8</v>
      </c>
      <c r="C101" s="101">
        <v>828</v>
      </c>
      <c r="D101" s="102" t="s">
        <v>207</v>
      </c>
      <c r="E101" s="113">
        <v>110081040</v>
      </c>
      <c r="F101" s="102" t="s">
        <v>142</v>
      </c>
      <c r="G101" s="153" t="s">
        <v>438</v>
      </c>
      <c r="H101" s="153" t="s">
        <v>438</v>
      </c>
      <c r="I101" s="153" t="s">
        <v>438</v>
      </c>
    </row>
    <row r="102" spans="1:9" ht="54" customHeight="1">
      <c r="A102" s="62">
        <v>90</v>
      </c>
      <c r="B102" s="73" t="s">
        <v>107</v>
      </c>
      <c r="C102" s="101">
        <v>828</v>
      </c>
      <c r="D102" s="102" t="s">
        <v>207</v>
      </c>
      <c r="E102" s="113">
        <v>110081050</v>
      </c>
      <c r="F102" s="102"/>
      <c r="G102" s="153" t="str">
        <f aca="true" t="shared" si="14" ref="G102:I103">+G103</f>
        <v>80420,00</v>
      </c>
      <c r="H102" s="153" t="str">
        <f t="shared" si="14"/>
        <v>80420,00</v>
      </c>
      <c r="I102" s="153" t="str">
        <f t="shared" si="14"/>
        <v>80420,00</v>
      </c>
    </row>
    <row r="103" spans="1:9" ht="15.75" customHeight="1">
      <c r="A103" s="62">
        <v>91</v>
      </c>
      <c r="B103" s="73" t="s">
        <v>7</v>
      </c>
      <c r="C103" s="101">
        <v>828</v>
      </c>
      <c r="D103" s="102" t="s">
        <v>207</v>
      </c>
      <c r="E103" s="113">
        <v>110081050</v>
      </c>
      <c r="F103" s="102" t="s">
        <v>141</v>
      </c>
      <c r="G103" s="153" t="str">
        <f t="shared" si="14"/>
        <v>80420,00</v>
      </c>
      <c r="H103" s="153" t="str">
        <f t="shared" si="14"/>
        <v>80420,00</v>
      </c>
      <c r="I103" s="153" t="str">
        <f t="shared" si="14"/>
        <v>80420,00</v>
      </c>
    </row>
    <row r="104" spans="1:9" ht="24" customHeight="1">
      <c r="A104" s="62">
        <v>92</v>
      </c>
      <c r="B104" s="73" t="s">
        <v>8</v>
      </c>
      <c r="C104" s="101">
        <v>828</v>
      </c>
      <c r="D104" s="102" t="s">
        <v>207</v>
      </c>
      <c r="E104" s="113">
        <v>110081050</v>
      </c>
      <c r="F104" s="102" t="s">
        <v>142</v>
      </c>
      <c r="G104" s="153" t="s">
        <v>439</v>
      </c>
      <c r="H104" s="153" t="s">
        <v>439</v>
      </c>
      <c r="I104" s="153" t="s">
        <v>439</v>
      </c>
    </row>
    <row r="105" spans="1:33" ht="12.75">
      <c r="A105" s="62">
        <v>93</v>
      </c>
      <c r="B105" s="83" t="s">
        <v>159</v>
      </c>
      <c r="C105" s="101">
        <v>828</v>
      </c>
      <c r="D105" s="102" t="s">
        <v>208</v>
      </c>
      <c r="E105" s="114"/>
      <c r="F105" s="104"/>
      <c r="G105" s="146" t="str">
        <f aca="true" t="shared" si="15" ref="G105:I106">+G106</f>
        <v>754180,00</v>
      </c>
      <c r="H105" s="146" t="str">
        <f t="shared" si="15"/>
        <v>754180,00</v>
      </c>
      <c r="I105" s="146" t="str">
        <f t="shared" si="15"/>
        <v>754180,00</v>
      </c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</row>
    <row r="106" spans="1:33" ht="13.5" customHeight="1">
      <c r="A106" s="62">
        <v>94</v>
      </c>
      <c r="B106" s="84" t="s">
        <v>201</v>
      </c>
      <c r="C106" s="101">
        <v>828</v>
      </c>
      <c r="D106" s="102" t="s">
        <v>209</v>
      </c>
      <c r="E106" s="114"/>
      <c r="F106" s="103"/>
      <c r="G106" s="146" t="str">
        <f t="shared" si="15"/>
        <v>754180,00</v>
      </c>
      <c r="H106" s="146" t="str">
        <f t="shared" si="15"/>
        <v>754180,00</v>
      </c>
      <c r="I106" s="146" t="str">
        <f t="shared" si="15"/>
        <v>754180,00</v>
      </c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</row>
    <row r="107" spans="1:34" ht="27.75" customHeight="1">
      <c r="A107" s="62">
        <v>95</v>
      </c>
      <c r="B107" s="73" t="s">
        <v>286</v>
      </c>
      <c r="C107" s="101">
        <v>828</v>
      </c>
      <c r="D107" s="102" t="s">
        <v>209</v>
      </c>
      <c r="E107" s="113">
        <v>100000000</v>
      </c>
      <c r="F107" s="122"/>
      <c r="G107" s="139" t="str">
        <f>G108</f>
        <v>754180,00</v>
      </c>
      <c r="H107" s="139" t="str">
        <f aca="true" t="shared" si="16" ref="H107:I110">H108</f>
        <v>754180,00</v>
      </c>
      <c r="I107" s="139" t="str">
        <f t="shared" si="16"/>
        <v>754180,00</v>
      </c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30"/>
    </row>
    <row r="108" spans="1:34" ht="12.75">
      <c r="A108" s="62">
        <v>96</v>
      </c>
      <c r="B108" s="73" t="s">
        <v>287</v>
      </c>
      <c r="C108" s="101">
        <v>828</v>
      </c>
      <c r="D108" s="102" t="s">
        <v>209</v>
      </c>
      <c r="E108" s="123" t="s">
        <v>289</v>
      </c>
      <c r="F108" s="122"/>
      <c r="G108" s="139" t="str">
        <f>G109</f>
        <v>754180,00</v>
      </c>
      <c r="H108" s="139" t="str">
        <f t="shared" si="16"/>
        <v>754180,00</v>
      </c>
      <c r="I108" s="139" t="str">
        <f t="shared" si="16"/>
        <v>754180,00</v>
      </c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30"/>
    </row>
    <row r="109" spans="1:34" ht="90" customHeight="1">
      <c r="A109" s="62">
        <v>97</v>
      </c>
      <c r="B109" s="73" t="s">
        <v>288</v>
      </c>
      <c r="C109" s="101">
        <v>828</v>
      </c>
      <c r="D109" s="102" t="s">
        <v>209</v>
      </c>
      <c r="E109" s="133" t="s">
        <v>289</v>
      </c>
      <c r="F109" s="122"/>
      <c r="G109" s="139" t="str">
        <f>G110</f>
        <v>754180,00</v>
      </c>
      <c r="H109" s="139" t="str">
        <f t="shared" si="16"/>
        <v>754180,00</v>
      </c>
      <c r="I109" s="139" t="str">
        <f t="shared" si="16"/>
        <v>754180,00</v>
      </c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30"/>
    </row>
    <row r="110" spans="1:34" ht="12.75">
      <c r="A110" s="62">
        <v>98</v>
      </c>
      <c r="B110" s="73" t="s">
        <v>277</v>
      </c>
      <c r="C110" s="101">
        <v>828</v>
      </c>
      <c r="D110" s="102" t="s">
        <v>209</v>
      </c>
      <c r="E110" s="133" t="s">
        <v>290</v>
      </c>
      <c r="F110" s="132">
        <v>500</v>
      </c>
      <c r="G110" s="139" t="str">
        <f>G111</f>
        <v>754180,00</v>
      </c>
      <c r="H110" s="139" t="str">
        <f t="shared" si="16"/>
        <v>754180,00</v>
      </c>
      <c r="I110" s="139" t="str">
        <f t="shared" si="16"/>
        <v>754180,00</v>
      </c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20"/>
    </row>
    <row r="111" spans="1:34" ht="12.75">
      <c r="A111" s="62">
        <v>99</v>
      </c>
      <c r="B111" s="73" t="s">
        <v>190</v>
      </c>
      <c r="C111" s="101">
        <v>828</v>
      </c>
      <c r="D111" s="102" t="s">
        <v>209</v>
      </c>
      <c r="E111" s="133" t="s">
        <v>290</v>
      </c>
      <c r="F111" s="132">
        <v>540</v>
      </c>
      <c r="G111" s="139" t="s">
        <v>346</v>
      </c>
      <c r="H111" s="139" t="s">
        <v>346</v>
      </c>
      <c r="I111" s="139" t="s">
        <v>346</v>
      </c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20"/>
    </row>
    <row r="112" spans="1:34" ht="12.75">
      <c r="A112" s="62">
        <v>100</v>
      </c>
      <c r="B112" s="73" t="s">
        <v>320</v>
      </c>
      <c r="C112" s="101">
        <v>828</v>
      </c>
      <c r="D112" s="102" t="s">
        <v>322</v>
      </c>
      <c r="E112" s="133"/>
      <c r="F112" s="132"/>
      <c r="G112" s="139" t="str">
        <f aca="true" t="shared" si="17" ref="G112:I117">G113</f>
        <v>104649,36</v>
      </c>
      <c r="H112" s="139" t="str">
        <f t="shared" si="17"/>
        <v>104649,36</v>
      </c>
      <c r="I112" s="139" t="str">
        <f t="shared" si="17"/>
        <v>104649,36</v>
      </c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20"/>
    </row>
    <row r="113" spans="1:34" ht="12.75">
      <c r="A113" s="62">
        <v>101</v>
      </c>
      <c r="B113" s="73" t="s">
        <v>321</v>
      </c>
      <c r="C113" s="101">
        <v>828</v>
      </c>
      <c r="D113" s="102" t="s">
        <v>323</v>
      </c>
      <c r="F113" s="132"/>
      <c r="G113" s="139" t="str">
        <f t="shared" si="17"/>
        <v>104649,36</v>
      </c>
      <c r="H113" s="139" t="str">
        <f t="shared" si="17"/>
        <v>104649,36</v>
      </c>
      <c r="I113" s="139" t="str">
        <f t="shared" si="17"/>
        <v>104649,36</v>
      </c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20"/>
    </row>
    <row r="114" spans="1:34" ht="25.5">
      <c r="A114" s="62">
        <v>102</v>
      </c>
      <c r="B114" s="73" t="s">
        <v>101</v>
      </c>
      <c r="C114" s="101">
        <v>828</v>
      </c>
      <c r="D114" s="102" t="s">
        <v>323</v>
      </c>
      <c r="E114" s="113">
        <v>100000000</v>
      </c>
      <c r="F114" s="132"/>
      <c r="G114" s="139" t="str">
        <f t="shared" si="17"/>
        <v>104649,36</v>
      </c>
      <c r="H114" s="139" t="str">
        <f t="shared" si="17"/>
        <v>104649,36</v>
      </c>
      <c r="I114" s="139" t="str">
        <f t="shared" si="17"/>
        <v>104649,36</v>
      </c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20"/>
    </row>
    <row r="115" spans="1:34" ht="12.75">
      <c r="A115" s="62">
        <v>103</v>
      </c>
      <c r="B115" s="73" t="s">
        <v>287</v>
      </c>
      <c r="C115" s="101">
        <v>828</v>
      </c>
      <c r="D115" s="102" t="s">
        <v>323</v>
      </c>
      <c r="E115" s="133" t="s">
        <v>325</v>
      </c>
      <c r="F115" s="132"/>
      <c r="G115" s="139" t="str">
        <f t="shared" si="17"/>
        <v>104649,36</v>
      </c>
      <c r="H115" s="139" t="str">
        <f t="shared" si="17"/>
        <v>104649,36</v>
      </c>
      <c r="I115" s="139" t="str">
        <f t="shared" si="17"/>
        <v>104649,36</v>
      </c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1"/>
      <c r="AH115" s="120"/>
    </row>
    <row r="116" spans="1:34" ht="102">
      <c r="A116" s="62">
        <v>104</v>
      </c>
      <c r="B116" s="73" t="s">
        <v>324</v>
      </c>
      <c r="C116" s="101">
        <v>828</v>
      </c>
      <c r="D116" s="102" t="s">
        <v>323</v>
      </c>
      <c r="E116" s="133" t="s">
        <v>325</v>
      </c>
      <c r="F116" s="132"/>
      <c r="G116" s="139" t="str">
        <f t="shared" si="17"/>
        <v>104649,36</v>
      </c>
      <c r="H116" s="139" t="str">
        <f t="shared" si="17"/>
        <v>104649,36</v>
      </c>
      <c r="I116" s="139" t="str">
        <f t="shared" si="17"/>
        <v>104649,36</v>
      </c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20"/>
    </row>
    <row r="117" spans="1:34" ht="12.75">
      <c r="A117" s="62">
        <v>105</v>
      </c>
      <c r="B117" s="73" t="s">
        <v>277</v>
      </c>
      <c r="C117" s="101">
        <v>828</v>
      </c>
      <c r="D117" s="102" t="s">
        <v>323</v>
      </c>
      <c r="E117" s="133" t="s">
        <v>325</v>
      </c>
      <c r="F117" s="132">
        <v>500</v>
      </c>
      <c r="G117" s="139" t="str">
        <f t="shared" si="17"/>
        <v>104649,36</v>
      </c>
      <c r="H117" s="139" t="str">
        <f t="shared" si="17"/>
        <v>104649,36</v>
      </c>
      <c r="I117" s="139" t="str">
        <f t="shared" si="17"/>
        <v>104649,36</v>
      </c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20"/>
    </row>
    <row r="118" spans="1:34" ht="12.75">
      <c r="A118" s="62">
        <v>106</v>
      </c>
      <c r="B118" s="73" t="s">
        <v>190</v>
      </c>
      <c r="C118" s="101">
        <v>828</v>
      </c>
      <c r="D118" s="102" t="s">
        <v>323</v>
      </c>
      <c r="E118" s="133" t="s">
        <v>325</v>
      </c>
      <c r="F118" s="132">
        <v>540</v>
      </c>
      <c r="G118" s="139" t="s">
        <v>440</v>
      </c>
      <c r="H118" s="139" t="s">
        <v>440</v>
      </c>
      <c r="I118" s="139" t="s">
        <v>440</v>
      </c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20"/>
    </row>
    <row r="119" spans="1:34" ht="25.5">
      <c r="A119" s="62">
        <v>107</v>
      </c>
      <c r="B119" s="73" t="s">
        <v>283</v>
      </c>
      <c r="C119" s="101">
        <v>828</v>
      </c>
      <c r="D119" s="132">
        <v>1400</v>
      </c>
      <c r="E119" s="133" t="s">
        <v>325</v>
      </c>
      <c r="F119" s="122"/>
      <c r="G119" s="140" t="str">
        <f aca="true" t="shared" si="18" ref="G119:I124">G120</f>
        <v>26404,00</v>
      </c>
      <c r="H119" s="140" t="str">
        <f t="shared" si="18"/>
        <v>26404,00</v>
      </c>
      <c r="I119" s="140" t="str">
        <f t="shared" si="18"/>
        <v>26404,00</v>
      </c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30"/>
    </row>
    <row r="120" spans="1:34" ht="15" customHeight="1">
      <c r="A120" s="62">
        <v>108</v>
      </c>
      <c r="B120" s="73" t="s">
        <v>292</v>
      </c>
      <c r="C120" s="101">
        <v>828</v>
      </c>
      <c r="D120" s="132">
        <v>1403</v>
      </c>
      <c r="E120" s="133" t="s">
        <v>325</v>
      </c>
      <c r="F120" s="122"/>
      <c r="G120" s="140" t="str">
        <f t="shared" si="18"/>
        <v>26404,00</v>
      </c>
      <c r="H120" s="140" t="str">
        <f t="shared" si="18"/>
        <v>26404,00</v>
      </c>
      <c r="I120" s="140" t="str">
        <f t="shared" si="18"/>
        <v>26404,00</v>
      </c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30"/>
    </row>
    <row r="121" spans="1:34" ht="12.75">
      <c r="A121" s="62">
        <v>109</v>
      </c>
      <c r="B121" s="73" t="s">
        <v>3</v>
      </c>
      <c r="C121" s="101">
        <v>828</v>
      </c>
      <c r="D121" s="132">
        <v>1403</v>
      </c>
      <c r="E121" s="132">
        <v>8100000000</v>
      </c>
      <c r="F121" s="122"/>
      <c r="G121" s="140" t="str">
        <f t="shared" si="18"/>
        <v>26404,00</v>
      </c>
      <c r="H121" s="140" t="str">
        <f t="shared" si="18"/>
        <v>26404,00</v>
      </c>
      <c r="I121" s="140" t="str">
        <f t="shared" si="18"/>
        <v>26404,00</v>
      </c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30"/>
    </row>
    <row r="122" spans="1:34" ht="12.75">
      <c r="A122" s="62">
        <v>110</v>
      </c>
      <c r="B122" s="73" t="s">
        <v>4</v>
      </c>
      <c r="C122" s="101">
        <v>828</v>
      </c>
      <c r="D122" s="132">
        <v>1403</v>
      </c>
      <c r="E122" s="132">
        <v>8110000000</v>
      </c>
      <c r="F122" s="122"/>
      <c r="G122" s="140" t="str">
        <f t="shared" si="18"/>
        <v>26404,00</v>
      </c>
      <c r="H122" s="140" t="str">
        <f t="shared" si="18"/>
        <v>26404,00</v>
      </c>
      <c r="I122" s="140" t="str">
        <f t="shared" si="18"/>
        <v>26404,00</v>
      </c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30"/>
    </row>
    <row r="123" spans="1:34" ht="65.25" customHeight="1">
      <c r="A123" s="62">
        <v>111</v>
      </c>
      <c r="B123" s="73" t="s">
        <v>291</v>
      </c>
      <c r="C123" s="101">
        <v>828</v>
      </c>
      <c r="D123" s="134">
        <v>1403</v>
      </c>
      <c r="E123" s="134">
        <v>8110082090</v>
      </c>
      <c r="F123" s="135"/>
      <c r="G123" s="139" t="str">
        <f t="shared" si="18"/>
        <v>26404,00</v>
      </c>
      <c r="H123" s="139" t="str">
        <f t="shared" si="18"/>
        <v>26404,00</v>
      </c>
      <c r="I123" s="139" t="str">
        <f t="shared" si="18"/>
        <v>26404,00</v>
      </c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  <c r="AG123" s="125"/>
      <c r="AH123" s="130"/>
    </row>
    <row r="124" spans="1:34" ht="12.75">
      <c r="A124" s="62">
        <v>112</v>
      </c>
      <c r="B124" s="73" t="s">
        <v>277</v>
      </c>
      <c r="C124" s="101">
        <v>828</v>
      </c>
      <c r="D124" s="132">
        <v>1403</v>
      </c>
      <c r="E124" s="134">
        <v>8110082090</v>
      </c>
      <c r="F124" s="132">
        <v>500</v>
      </c>
      <c r="G124" s="140" t="str">
        <f t="shared" si="18"/>
        <v>26404,00</v>
      </c>
      <c r="H124" s="140" t="str">
        <f t="shared" si="18"/>
        <v>26404,00</v>
      </c>
      <c r="I124" s="140" t="str">
        <f t="shared" si="18"/>
        <v>26404,00</v>
      </c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  <c r="AG124" s="125"/>
      <c r="AH124" s="130"/>
    </row>
    <row r="125" spans="1:34" ht="12.75">
      <c r="A125" s="62">
        <v>113</v>
      </c>
      <c r="B125" s="73" t="s">
        <v>190</v>
      </c>
      <c r="C125" s="101">
        <v>828</v>
      </c>
      <c r="D125" s="132">
        <v>1403</v>
      </c>
      <c r="E125" s="134">
        <v>8110082090</v>
      </c>
      <c r="F125" s="132">
        <v>540</v>
      </c>
      <c r="G125" s="140" t="s">
        <v>441</v>
      </c>
      <c r="H125" s="140" t="s">
        <v>441</v>
      </c>
      <c r="I125" s="140" t="s">
        <v>441</v>
      </c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5"/>
      <c r="AH125" s="130"/>
    </row>
    <row r="126" spans="1:34" ht="12.75">
      <c r="A126" s="62">
        <v>114</v>
      </c>
      <c r="B126" s="73"/>
      <c r="C126" s="101"/>
      <c r="D126" s="132"/>
      <c r="E126" s="134"/>
      <c r="F126" s="132"/>
      <c r="G126" s="140"/>
      <c r="H126" s="140" t="s">
        <v>490</v>
      </c>
      <c r="I126" s="140" t="s">
        <v>491</v>
      </c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</row>
    <row r="127" spans="1:33" ht="12.75">
      <c r="A127" s="207" t="s">
        <v>272</v>
      </c>
      <c r="B127" s="207"/>
      <c r="C127" s="101"/>
      <c r="D127" s="105"/>
      <c r="E127" s="102"/>
      <c r="F127" s="101"/>
      <c r="G127" s="154">
        <f>+G45+G11+G54+G67+G86+G105+G112+G119</f>
        <v>8751645</v>
      </c>
      <c r="H127" s="154">
        <f>+H11+H45+H54+H67+H86+H105+H112+H119+H126</f>
        <v>7301053.000000001</v>
      </c>
      <c r="I127" s="154">
        <f>+I11+I45+I54+I67+I86+I105+I112+I119+I126</f>
        <v>7110129.000000001</v>
      </c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</row>
    <row r="128" spans="1:33" ht="12.75">
      <c r="A128" s="145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</row>
    <row r="129" spans="1:33" ht="12.75">
      <c r="A129" s="145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</row>
    <row r="130" spans="1:33" ht="12.75">
      <c r="A130" s="145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</row>
    <row r="131" spans="11:33" ht="12.75"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</row>
    <row r="132" spans="11:33" ht="12.75"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</row>
    <row r="133" spans="11:33" ht="12.75"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</row>
    <row r="134" spans="11:33" ht="12.75"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</row>
    <row r="135" spans="11:33" ht="12.75"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</row>
    <row r="136" spans="11:33" ht="12.75"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</row>
    <row r="137" spans="11:33" ht="12.75"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</row>
    <row r="138" spans="11:33" ht="12.75"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</row>
    <row r="139" spans="11:33" ht="12.75"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</row>
    <row r="140" spans="11:33" ht="12.75"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</row>
    <row r="141" spans="11:33" ht="12.75"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</row>
    <row r="142" spans="11:33" ht="12.75"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</row>
    <row r="143" spans="11:33" ht="12.75"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</row>
    <row r="144" spans="11:33" ht="12.75"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</row>
    <row r="145" spans="11:33" ht="12.75"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</row>
    <row r="146" spans="11:33" ht="12.75"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</row>
    <row r="147" spans="11:33" ht="12.75"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</row>
    <row r="148" spans="11:33" ht="12.75"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</row>
    <row r="149" spans="11:33" ht="12.75"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</row>
    <row r="150" spans="11:33" ht="12.75"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</row>
    <row r="151" spans="11:33" ht="12.75"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</row>
    <row r="152" spans="11:33" ht="12.75"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</row>
    <row r="153" spans="11:33" ht="12.75"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</row>
    <row r="154" spans="11:33" ht="12.75"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</row>
    <row r="155" spans="11:33" ht="12.75"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</row>
    <row r="156" spans="11:33" ht="12.75"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</row>
    <row r="157" spans="11:33" ht="12.75"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</row>
    <row r="158" spans="11:33" ht="12.75"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</row>
    <row r="159" spans="11:33" ht="12.75"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</row>
    <row r="160" spans="11:33" ht="12.75"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</row>
    <row r="161" spans="11:33" ht="12.75"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</row>
    <row r="162" spans="11:33" ht="12.75"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</row>
    <row r="163" spans="11:33" ht="12.75"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</row>
    <row r="164" spans="11:33" ht="12.75"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</row>
    <row r="165" spans="11:33" ht="12.75"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</row>
    <row r="166" spans="11:33" ht="12.75"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</row>
    <row r="167" spans="11:33" ht="12.75"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</row>
    <row r="168" spans="11:33" ht="12.75"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</row>
    <row r="169" spans="11:33" ht="12.75"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</row>
    <row r="170" spans="11:33" ht="12.75"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</row>
    <row r="171" spans="11:33" ht="12.75"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</row>
    <row r="172" spans="11:33" ht="12.75"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</row>
    <row r="173" spans="11:33" ht="12.75"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</row>
    <row r="174" spans="11:33" ht="12.75"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</row>
    <row r="175" spans="11:33" ht="12.75"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</row>
    <row r="176" spans="11:33" ht="12.75"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</row>
    <row r="177" spans="11:33" ht="12.75"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</row>
    <row r="178" spans="11:33" ht="12.75"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</row>
    <row r="179" spans="11:33" ht="12.75"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</row>
    <row r="180" spans="11:33" ht="12.75"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</row>
    <row r="181" spans="11:33" ht="12.75"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</row>
    <row r="182" spans="11:33" ht="12.75"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</row>
    <row r="183" spans="11:33" ht="12.75"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</row>
    <row r="184" spans="11:33" ht="12.75"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</row>
    <row r="185" spans="11:33" ht="12.75"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</row>
    <row r="186" spans="11:33" ht="12.75"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</row>
    <row r="187" spans="11:33" ht="12.75"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</row>
    <row r="188" spans="11:33" ht="12.75"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</row>
    <row r="189" spans="11:33" ht="12.75"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</row>
    <row r="190" spans="11:33" ht="12.75"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</row>
    <row r="191" spans="11:33" ht="12.75"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</row>
    <row r="192" spans="11:33" ht="12.75"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</row>
    <row r="193" spans="11:33" ht="12.75"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</row>
    <row r="194" spans="11:33" ht="12.75"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</row>
    <row r="195" spans="11:33" ht="12.75"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</row>
    <row r="196" spans="11:33" ht="12.75"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</row>
    <row r="197" spans="11:33" ht="12.75"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</row>
    <row r="198" spans="11:33" ht="12.75"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</row>
    <row r="199" spans="11:33" ht="12.75"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</row>
    <row r="200" spans="11:33" ht="12.75"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</row>
    <row r="201" spans="11:33" ht="12.75"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</row>
    <row r="202" spans="11:33" ht="12.75"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</row>
    <row r="203" spans="11:33" ht="12.75"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</row>
    <row r="204" spans="11:33" ht="12.75"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</row>
    <row r="205" spans="11:33" ht="12.75"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</row>
    <row r="206" spans="11:33" ht="12.75"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</row>
    <row r="207" spans="11:33" ht="12.75"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</row>
    <row r="208" spans="11:33" ht="12.75"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</row>
    <row r="209" spans="11:33" ht="12.75"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</row>
    <row r="210" spans="11:33" ht="12.75"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</row>
    <row r="211" spans="11:33" ht="12.75"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</row>
    <row r="212" spans="11:33" ht="12.75"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</row>
    <row r="213" spans="11:33" ht="12.75"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</row>
    <row r="214" spans="11:33" ht="12.75"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</row>
    <row r="215" spans="11:33" ht="12.75"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</row>
    <row r="216" spans="11:33" ht="12.75"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</row>
    <row r="217" spans="11:33" ht="12.75"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</row>
    <row r="218" spans="11:33" ht="12.75"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</row>
    <row r="219" spans="11:33" ht="12.75"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</row>
    <row r="220" spans="11:33" ht="12.75"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</row>
    <row r="221" spans="11:33" ht="12.75"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</row>
    <row r="222" spans="11:33" ht="12.75"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</row>
    <row r="223" spans="11:33" ht="12.75"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</row>
    <row r="224" spans="11:33" ht="12.75"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</row>
    <row r="225" spans="11:33" ht="12.75"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</row>
    <row r="226" spans="11:33" ht="12.75"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</row>
    <row r="227" spans="11:33" ht="12.75"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</row>
    <row r="228" spans="11:33" ht="12.75"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</row>
    <row r="229" spans="11:33" ht="12.75"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</row>
    <row r="230" spans="11:33" ht="12.75"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</row>
    <row r="231" spans="11:33" ht="12.75"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</row>
    <row r="232" spans="11:33" ht="12.75"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</row>
    <row r="233" spans="11:33" ht="12.75"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</row>
    <row r="234" spans="11:33" ht="12.75"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</row>
    <row r="235" spans="11:33" ht="12.75"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</row>
    <row r="236" spans="11:33" ht="12.75"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</row>
    <row r="237" spans="11:33" ht="12.75"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</row>
    <row r="238" spans="11:33" ht="12.75"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</row>
    <row r="239" spans="11:33" ht="12.75"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</row>
    <row r="240" spans="11:33" ht="12.75"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</row>
    <row r="241" spans="11:33" ht="12.75"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</row>
    <row r="242" spans="11:33" ht="12.75"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</row>
    <row r="243" spans="11:33" ht="12.75"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</row>
    <row r="244" spans="11:33" ht="12.75"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</row>
    <row r="245" spans="11:33" ht="12.75"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</row>
    <row r="246" spans="11:33" ht="12.75"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</row>
    <row r="247" spans="11:33" ht="12.75"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</row>
    <row r="248" spans="11:33" ht="12.75"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</row>
    <row r="249" spans="11:33" ht="12.75"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</row>
    <row r="250" spans="11:33" ht="12.75"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</row>
    <row r="251" spans="11:33" ht="12.75"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</row>
    <row r="252" spans="11:33" ht="12.75"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</row>
    <row r="253" spans="11:33" ht="12.75"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</row>
    <row r="254" spans="11:33" ht="12.75"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</row>
    <row r="255" spans="11:33" ht="12.75"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</row>
    <row r="256" spans="11:33" ht="12.75"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</row>
    <row r="257" spans="11:33" ht="12.75"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</row>
    <row r="258" spans="11:33" ht="12.75"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</row>
    <row r="259" spans="11:33" ht="12.75"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</row>
    <row r="260" spans="11:33" ht="12.75"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</row>
    <row r="261" spans="11:33" ht="12.75"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</row>
    <row r="262" spans="11:33" ht="12.75"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</row>
    <row r="263" spans="11:33" ht="12.75"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</row>
    <row r="264" spans="11:33" ht="12.75"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</row>
    <row r="265" spans="11:33" ht="12.75"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</row>
    <row r="266" spans="11:33" ht="12.75"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</row>
    <row r="267" spans="11:33" ht="12.75"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</row>
    <row r="268" spans="11:33" ht="12.75"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</row>
    <row r="269" spans="11:33" ht="12.75"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</row>
    <row r="270" spans="11:33" ht="12.75"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</row>
    <row r="271" spans="11:33" ht="12.75"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</row>
    <row r="272" spans="11:33" ht="12.75"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</row>
    <row r="273" spans="11:33" ht="12.75"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</row>
    <row r="274" spans="11:33" ht="12.75"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</row>
    <row r="275" spans="11:33" ht="12.75"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</row>
    <row r="276" spans="11:33" ht="12.75"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</row>
    <row r="277" spans="11:33" ht="12.75"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</row>
    <row r="278" spans="11:33" ht="12.75"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</row>
    <row r="279" spans="11:33" ht="12.75"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</row>
    <row r="280" spans="11:33" ht="12.75"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</row>
    <row r="281" spans="11:33" ht="12.75"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</row>
    <row r="282" spans="11:33" ht="12.75"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</row>
    <row r="283" spans="11:33" ht="12.75"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</row>
    <row r="284" spans="11:33" ht="12.75"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</row>
    <row r="285" spans="11:33" ht="12.75"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</row>
    <row r="286" spans="11:33" ht="12.75"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</row>
    <row r="287" spans="11:33" ht="12.75"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</row>
    <row r="288" spans="11:33" ht="12.75"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</row>
    <row r="289" spans="11:33" ht="12.75"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</row>
    <row r="290" spans="11:33" ht="12.75"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</row>
    <row r="291" spans="11:33" ht="12.75"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</row>
    <row r="292" spans="11:33" ht="12.75"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</row>
    <row r="293" spans="11:33" ht="12.75"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</row>
    <row r="294" spans="11:33" ht="12.75"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</row>
    <row r="295" spans="11:33" ht="12.75"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</row>
    <row r="296" spans="11:33" ht="12.75"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</row>
    <row r="297" spans="11:33" ht="12.75"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</row>
    <row r="298" spans="11:33" ht="12.75"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</row>
    <row r="299" spans="11:33" ht="12.75"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</row>
    <row r="300" spans="11:33" ht="12.75"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</row>
    <row r="301" spans="11:33" ht="12.75"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</row>
    <row r="302" spans="11:33" ht="12.75"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</row>
    <row r="303" spans="11:33" ht="12.75"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</row>
    <row r="304" spans="11:33" ht="12.75"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</row>
    <row r="305" spans="11:33" ht="12.75"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</row>
    <row r="306" spans="11:33" ht="12.75"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</row>
    <row r="307" spans="11:33" ht="12.75"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</row>
    <row r="308" spans="11:33" ht="12.75"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</row>
    <row r="309" spans="11:33" ht="12.75"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</row>
    <row r="310" spans="11:33" ht="12.75"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</row>
    <row r="311" spans="11:33" ht="12.75"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</row>
    <row r="312" spans="11:33" ht="12.75"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</row>
    <row r="313" spans="11:33" ht="12.75"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</row>
    <row r="314" spans="11:33" ht="12.75"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</row>
    <row r="315" spans="11:33" ht="12.75"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</row>
    <row r="316" spans="11:33" ht="12.75"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</row>
    <row r="317" spans="11:33" ht="12.75"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</row>
    <row r="318" spans="11:33" ht="12.75"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</row>
    <row r="319" spans="11:33" ht="12.75"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</row>
    <row r="320" spans="11:33" ht="12.75"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</row>
    <row r="321" spans="11:33" ht="12.75"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</row>
    <row r="322" spans="11:33" ht="12.75"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</row>
    <row r="323" spans="11:33" ht="12.75"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</row>
    <row r="324" spans="11:33" ht="12.75"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</row>
    <row r="325" spans="11:33" ht="12.75"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</row>
    <row r="326" spans="11:33" ht="12.75"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</row>
    <row r="327" spans="11:33" ht="12.75"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</row>
    <row r="328" spans="11:33" ht="12.75"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</row>
    <row r="329" spans="11:33" ht="12.75"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</row>
    <row r="330" spans="11:33" ht="12.75"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</row>
    <row r="331" spans="11:33" ht="12.75"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</row>
    <row r="332" spans="11:33" ht="12.75"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</row>
    <row r="333" spans="11:33" ht="12.75"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</row>
    <row r="334" spans="11:33" ht="12.75"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</row>
    <row r="335" spans="11:33" ht="12.75"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</row>
    <row r="336" spans="11:33" ht="12.75"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</row>
    <row r="337" spans="11:33" ht="12.75"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</row>
    <row r="338" spans="11:33" ht="12.75"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</row>
    <row r="339" spans="11:33" ht="12.75"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</row>
    <row r="340" spans="11:33" ht="12.75"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</row>
    <row r="341" spans="11:33" ht="12.75"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</row>
    <row r="342" spans="11:33" ht="12.75"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</row>
    <row r="343" spans="11:33" ht="12.75"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</row>
    <row r="344" spans="11:33" ht="12.75"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</row>
    <row r="345" spans="11:33" ht="12.75"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</row>
    <row r="346" spans="11:33" ht="12.75"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</row>
    <row r="347" spans="11:33" ht="12.75"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</row>
    <row r="348" spans="11:33" ht="12.75"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</row>
    <row r="349" spans="11:33" ht="12.75"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</row>
    <row r="350" spans="11:33" ht="12.75"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</row>
    <row r="351" spans="11:33" ht="12.75"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</row>
    <row r="352" spans="11:33" ht="12.75"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</row>
    <row r="353" spans="11:33" ht="12.75"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</row>
    <row r="354" spans="11:33" ht="12.75"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</row>
    <row r="355" spans="11:33" ht="12.75"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</row>
    <row r="356" spans="11:33" ht="12.75"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</row>
    <row r="357" spans="11:33" ht="12.75"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</row>
    <row r="358" spans="11:33" ht="12.75"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</row>
    <row r="359" spans="11:33" ht="12.75"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</row>
    <row r="360" spans="11:33" ht="12.75"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</row>
    <row r="361" spans="11:33" ht="12.75"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</row>
    <row r="362" spans="11:33" ht="12.75"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</row>
    <row r="363" spans="11:33" ht="12.75"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</row>
    <row r="364" spans="11:33" ht="12.75"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</row>
    <row r="365" spans="11:33" ht="12.75"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</row>
    <row r="366" spans="11:33" ht="12.75"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</row>
    <row r="367" spans="11:33" ht="12.75"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</row>
    <row r="368" spans="11:33" ht="12.75"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</row>
    <row r="369" spans="11:33" ht="12.75"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</row>
    <row r="370" spans="11:33" ht="12.75"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</row>
    <row r="371" spans="11:33" ht="12.75"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</row>
    <row r="372" spans="11:33" ht="12.75"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</row>
    <row r="373" spans="11:33" ht="12.75"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</row>
    <row r="374" spans="11:33" ht="12.75"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</row>
    <row r="375" spans="11:33" ht="12.75"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</row>
    <row r="376" spans="11:33" ht="12.75"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</row>
    <row r="377" spans="11:33" ht="12.75"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</row>
    <row r="378" spans="11:33" ht="12.75"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</row>
    <row r="379" spans="11:33" ht="12.75"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</row>
    <row r="380" spans="11:33" ht="12.75"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</row>
    <row r="381" spans="11:33" ht="12.75"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</row>
    <row r="382" spans="11:33" ht="12.75"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</row>
    <row r="383" spans="11:33" ht="12.75"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</row>
    <row r="384" spans="11:33" ht="12.75"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</row>
    <row r="385" spans="11:33" ht="12.75"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</row>
    <row r="386" spans="11:33" ht="12.75"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</row>
    <row r="387" spans="11:33" ht="12.75"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</row>
    <row r="388" spans="11:33" ht="12.75"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  <c r="AG388" s="57"/>
    </row>
    <row r="389" spans="11:33" ht="12.75"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</row>
    <row r="390" spans="11:33" ht="12.75"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</row>
    <row r="391" spans="11:33" ht="12.75"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</row>
    <row r="392" spans="11:33" ht="12.75"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</row>
    <row r="393" spans="11:33" ht="12.75"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</row>
    <row r="394" spans="11:33" ht="12.75"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</row>
    <row r="395" spans="11:33" ht="12.75"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</row>
    <row r="396" spans="11:33" ht="12.75"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</row>
    <row r="397" spans="11:33" ht="12.75"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</row>
    <row r="398" spans="11:33" ht="12.75"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</row>
    <row r="399" spans="11:33" ht="12.75"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</row>
    <row r="400" spans="11:33" ht="12.75"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</row>
    <row r="401" spans="11:33" ht="12.75"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</row>
    <row r="402" spans="11:33" ht="12.75"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</row>
    <row r="403" spans="11:33" ht="12.75"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</row>
    <row r="404" spans="11:33" ht="12.75"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</row>
  </sheetData>
  <sheetProtection/>
  <mergeCells count="15">
    <mergeCell ref="A127:B127"/>
    <mergeCell ref="A6:A8"/>
    <mergeCell ref="C6:C8"/>
    <mergeCell ref="E6:E8"/>
    <mergeCell ref="D6:D8"/>
    <mergeCell ref="B6:B8"/>
    <mergeCell ref="H6:H8"/>
    <mergeCell ref="I6:I8"/>
    <mergeCell ref="G6:G8"/>
    <mergeCell ref="A1:G1"/>
    <mergeCell ref="A2:G2"/>
    <mergeCell ref="A3:G3"/>
    <mergeCell ref="A5:G5"/>
    <mergeCell ref="A4:G4"/>
    <mergeCell ref="F6:F8"/>
  </mergeCells>
  <printOptions/>
  <pageMargins left="0.7874015748031497" right="0.1968503937007874" top="0.1968503937007874" bottom="0.1968503937007874" header="0.11811023622047245" footer="0.1968503937007874"/>
  <pageSetup horizontalDpi="180" verticalDpi="18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8"/>
  <sheetViews>
    <sheetView zoomScalePageLayoutView="0" workbookViewId="0" topLeftCell="A1">
      <selection activeCell="J5" sqref="J5"/>
    </sheetView>
  </sheetViews>
  <sheetFormatPr defaultColWidth="9.00390625" defaultRowHeight="12.75"/>
  <cols>
    <col min="2" max="2" width="69.00390625" style="0" customWidth="1"/>
    <col min="3" max="3" width="12.375" style="0" customWidth="1"/>
    <col min="6" max="6" width="12.125" style="0" customWidth="1"/>
    <col min="7" max="7" width="13.00390625" style="0" customWidth="1"/>
    <col min="8" max="8" width="13.625" style="0" customWidth="1"/>
  </cols>
  <sheetData>
    <row r="1" spans="1:10" ht="14.25">
      <c r="A1" s="10"/>
      <c r="B1" s="75" t="s">
        <v>59</v>
      </c>
      <c r="C1" s="74"/>
      <c r="D1" s="74"/>
      <c r="E1" s="74" t="s">
        <v>496</v>
      </c>
      <c r="F1" s="75"/>
      <c r="G1" s="75"/>
      <c r="H1" s="74"/>
      <c r="I1" s="75"/>
      <c r="J1" s="75"/>
    </row>
    <row r="2" spans="1:10" ht="15">
      <c r="A2" s="10"/>
      <c r="B2" s="178" t="s">
        <v>45</v>
      </c>
      <c r="C2" s="178"/>
      <c r="D2" s="178"/>
      <c r="E2" s="178"/>
      <c r="F2" s="178"/>
      <c r="G2" s="21"/>
      <c r="H2" s="21"/>
      <c r="I2" s="21"/>
      <c r="J2" s="21"/>
    </row>
    <row r="3" spans="1:10" ht="15">
      <c r="A3" s="10"/>
      <c r="B3" s="21"/>
      <c r="C3" s="197" t="s">
        <v>405</v>
      </c>
      <c r="D3" s="197"/>
      <c r="E3" s="197"/>
      <c r="F3" s="197"/>
      <c r="G3" s="21"/>
      <c r="H3" s="21"/>
      <c r="I3" s="21"/>
      <c r="J3" s="21"/>
    </row>
    <row r="4" spans="1:6" ht="12.75">
      <c r="A4" s="10"/>
      <c r="B4" s="223"/>
      <c r="C4" s="223"/>
      <c r="D4" s="223"/>
      <c r="E4" s="223"/>
      <c r="F4" s="223"/>
    </row>
    <row r="5" spans="1:6" ht="12.75">
      <c r="A5" s="61"/>
      <c r="B5" s="10"/>
      <c r="C5" s="10"/>
      <c r="D5" s="10"/>
      <c r="E5" s="10"/>
      <c r="F5" s="10"/>
    </row>
    <row r="6" spans="1:6" ht="45.75" customHeight="1">
      <c r="A6" s="226" t="s">
        <v>444</v>
      </c>
      <c r="B6" s="226"/>
      <c r="C6" s="226"/>
      <c r="D6" s="226"/>
      <c r="E6" s="226"/>
      <c r="F6" s="226"/>
    </row>
    <row r="7" spans="1:6" ht="13.5" customHeight="1">
      <c r="A7" s="61"/>
      <c r="B7" s="10"/>
      <c r="C7" s="10"/>
      <c r="D7" s="10"/>
      <c r="E7" s="10"/>
      <c r="F7" s="10"/>
    </row>
    <row r="8" spans="1:8" ht="12.75">
      <c r="A8" s="224" t="s">
        <v>160</v>
      </c>
      <c r="B8" s="224" t="s">
        <v>214</v>
      </c>
      <c r="C8" s="224" t="s">
        <v>215</v>
      </c>
      <c r="D8" s="224" t="s">
        <v>216</v>
      </c>
      <c r="E8" s="224" t="s">
        <v>257</v>
      </c>
      <c r="F8" s="224" t="s">
        <v>406</v>
      </c>
      <c r="G8" s="224" t="s">
        <v>446</v>
      </c>
      <c r="H8" s="224" t="s">
        <v>402</v>
      </c>
    </row>
    <row r="9" spans="1:8" ht="12.75">
      <c r="A9" s="224"/>
      <c r="B9" s="224"/>
      <c r="C9" s="224"/>
      <c r="D9" s="224"/>
      <c r="E9" s="224"/>
      <c r="F9" s="224"/>
      <c r="G9" s="224"/>
      <c r="H9" s="224"/>
    </row>
    <row r="10" spans="1:8" ht="12.75">
      <c r="A10" s="60"/>
      <c r="B10" s="60">
        <v>1</v>
      </c>
      <c r="C10" s="60">
        <v>2</v>
      </c>
      <c r="D10" s="62">
        <v>3</v>
      </c>
      <c r="E10" s="62">
        <v>4</v>
      </c>
      <c r="F10" s="62">
        <v>5</v>
      </c>
      <c r="G10" s="62">
        <v>5</v>
      </c>
      <c r="H10" s="62">
        <v>5</v>
      </c>
    </row>
    <row r="11" spans="1:8" ht="24" customHeight="1">
      <c r="A11" s="60">
        <v>1</v>
      </c>
      <c r="B11" s="64" t="s">
        <v>108</v>
      </c>
      <c r="C11" s="110">
        <v>100000000</v>
      </c>
      <c r="D11" s="63"/>
      <c r="E11" s="65"/>
      <c r="F11" s="65">
        <f>+F12+F38+F59+F70</f>
        <v>4060837.36</v>
      </c>
      <c r="G11" s="65">
        <f>+G12+G38+G59+G70</f>
        <v>2648997.36</v>
      </c>
      <c r="H11" s="65">
        <f>+H12+H38+H59+H70</f>
        <v>2507659.36</v>
      </c>
    </row>
    <row r="12" spans="1:8" ht="15" customHeight="1">
      <c r="A12" s="60">
        <v>2</v>
      </c>
      <c r="B12" s="66" t="s">
        <v>106</v>
      </c>
      <c r="C12" s="110">
        <v>110000000</v>
      </c>
      <c r="D12" s="67"/>
      <c r="E12" s="65"/>
      <c r="F12" s="165">
        <f>+F13+F18+F23+F28+F33</f>
        <v>2030917</v>
      </c>
      <c r="G12" s="165">
        <f>+G13+G18+G23+G28+G33</f>
        <v>1411521</v>
      </c>
      <c r="H12" s="165">
        <f>+H13+H18+H23+H28+H33</f>
        <v>1411521</v>
      </c>
    </row>
    <row r="13" spans="1:8" ht="56.25" customHeight="1">
      <c r="A13" s="60">
        <v>3</v>
      </c>
      <c r="B13" s="136" t="s">
        <v>104</v>
      </c>
      <c r="C13" s="110">
        <v>110081010</v>
      </c>
      <c r="D13" s="63"/>
      <c r="E13" s="65"/>
      <c r="F13" s="65" t="str">
        <f aca="true" t="shared" si="0" ref="F13:H16">+F14</f>
        <v>429851,00</v>
      </c>
      <c r="G13" s="65" t="str">
        <f t="shared" si="0"/>
        <v>429851,00</v>
      </c>
      <c r="H13" s="65" t="str">
        <f t="shared" si="0"/>
        <v>429851,00</v>
      </c>
    </row>
    <row r="14" spans="1:8" ht="16.5" customHeight="1">
      <c r="A14" s="60">
        <v>4</v>
      </c>
      <c r="B14" s="68" t="s">
        <v>258</v>
      </c>
      <c r="C14" s="111">
        <v>110081010</v>
      </c>
      <c r="D14" s="60">
        <v>200</v>
      </c>
      <c r="E14" s="69"/>
      <c r="F14" s="69" t="str">
        <f t="shared" si="0"/>
        <v>429851,00</v>
      </c>
      <c r="G14" s="69" t="str">
        <f t="shared" si="0"/>
        <v>429851,00</v>
      </c>
      <c r="H14" s="69" t="str">
        <f t="shared" si="0"/>
        <v>429851,00</v>
      </c>
    </row>
    <row r="15" spans="1:8" ht="30" customHeight="1">
      <c r="A15" s="60">
        <v>5</v>
      </c>
      <c r="B15" s="68" t="s">
        <v>259</v>
      </c>
      <c r="C15" s="111">
        <v>110081010</v>
      </c>
      <c r="D15" s="60">
        <v>240</v>
      </c>
      <c r="E15" s="69"/>
      <c r="F15" s="69" t="str">
        <f t="shared" si="0"/>
        <v>429851,00</v>
      </c>
      <c r="G15" s="69" t="str">
        <f t="shared" si="0"/>
        <v>429851,00</v>
      </c>
      <c r="H15" s="69" t="str">
        <f t="shared" si="0"/>
        <v>429851,00</v>
      </c>
    </row>
    <row r="16" spans="1:8" ht="16.5" customHeight="1">
      <c r="A16" s="60">
        <v>6</v>
      </c>
      <c r="B16" s="68" t="s">
        <v>199</v>
      </c>
      <c r="C16" s="111">
        <v>110081010</v>
      </c>
      <c r="D16" s="60">
        <v>240</v>
      </c>
      <c r="E16" s="69" t="s">
        <v>206</v>
      </c>
      <c r="F16" s="69" t="str">
        <f t="shared" si="0"/>
        <v>429851,00</v>
      </c>
      <c r="G16" s="69" t="str">
        <f t="shared" si="0"/>
        <v>429851,00</v>
      </c>
      <c r="H16" s="69" t="str">
        <f t="shared" si="0"/>
        <v>429851,00</v>
      </c>
    </row>
    <row r="17" spans="1:8" ht="15.75" customHeight="1">
      <c r="A17" s="60">
        <v>7</v>
      </c>
      <c r="B17" s="70" t="s">
        <v>152</v>
      </c>
      <c r="C17" s="111">
        <v>110081010</v>
      </c>
      <c r="D17" s="60">
        <v>240</v>
      </c>
      <c r="E17" s="69" t="s">
        <v>207</v>
      </c>
      <c r="F17" s="69" t="s">
        <v>437</v>
      </c>
      <c r="G17" s="69" t="s">
        <v>437</v>
      </c>
      <c r="H17" s="69" t="s">
        <v>437</v>
      </c>
    </row>
    <row r="18" spans="1:8" ht="15.75" customHeight="1">
      <c r="A18" s="60">
        <v>8</v>
      </c>
      <c r="B18" s="70"/>
      <c r="C18" s="111">
        <v>110081040</v>
      </c>
      <c r="D18" s="60"/>
      <c r="E18" s="69"/>
      <c r="F18" s="69" t="str">
        <f aca="true" t="shared" si="1" ref="F18:H21">+F19</f>
        <v>11000,00</v>
      </c>
      <c r="G18" s="69" t="str">
        <f t="shared" si="1"/>
        <v>11000,00</v>
      </c>
      <c r="H18" s="69" t="str">
        <f t="shared" si="1"/>
        <v>11000,00</v>
      </c>
    </row>
    <row r="19" spans="1:8" ht="16.5" customHeight="1">
      <c r="A19" s="60">
        <v>9</v>
      </c>
      <c r="B19" s="68" t="s">
        <v>258</v>
      </c>
      <c r="C19" s="111">
        <v>110081040</v>
      </c>
      <c r="D19" s="60">
        <v>200</v>
      </c>
      <c r="E19" s="69"/>
      <c r="F19" s="69" t="str">
        <f t="shared" si="1"/>
        <v>11000,00</v>
      </c>
      <c r="G19" s="69" t="str">
        <f t="shared" si="1"/>
        <v>11000,00</v>
      </c>
      <c r="H19" s="69" t="str">
        <f t="shared" si="1"/>
        <v>11000,00</v>
      </c>
    </row>
    <row r="20" spans="1:8" ht="30" customHeight="1">
      <c r="A20" s="60">
        <v>10</v>
      </c>
      <c r="B20" s="68" t="s">
        <v>259</v>
      </c>
      <c r="C20" s="111">
        <v>110081040</v>
      </c>
      <c r="D20" s="60">
        <v>240</v>
      </c>
      <c r="E20" s="69"/>
      <c r="F20" s="69" t="str">
        <f t="shared" si="1"/>
        <v>11000,00</v>
      </c>
      <c r="G20" s="69" t="str">
        <f t="shared" si="1"/>
        <v>11000,00</v>
      </c>
      <c r="H20" s="69" t="str">
        <f t="shared" si="1"/>
        <v>11000,00</v>
      </c>
    </row>
    <row r="21" spans="1:8" ht="16.5" customHeight="1">
      <c r="A21" s="60">
        <v>11</v>
      </c>
      <c r="B21" s="68" t="s">
        <v>199</v>
      </c>
      <c r="C21" s="111">
        <v>110081040</v>
      </c>
      <c r="D21" s="60">
        <v>240</v>
      </c>
      <c r="E21" s="69" t="s">
        <v>206</v>
      </c>
      <c r="F21" s="69" t="str">
        <f t="shared" si="1"/>
        <v>11000,00</v>
      </c>
      <c r="G21" s="69" t="str">
        <f t="shared" si="1"/>
        <v>11000,00</v>
      </c>
      <c r="H21" s="69" t="str">
        <f t="shared" si="1"/>
        <v>11000,00</v>
      </c>
    </row>
    <row r="22" spans="1:8" ht="15.75" customHeight="1">
      <c r="A22" s="60">
        <v>12</v>
      </c>
      <c r="B22" s="70" t="s">
        <v>152</v>
      </c>
      <c r="C22" s="111">
        <v>110081040</v>
      </c>
      <c r="D22" s="60">
        <v>240</v>
      </c>
      <c r="E22" s="69" t="s">
        <v>207</v>
      </c>
      <c r="F22" s="69" t="s">
        <v>438</v>
      </c>
      <c r="G22" s="69" t="s">
        <v>438</v>
      </c>
      <c r="H22" s="69" t="s">
        <v>438</v>
      </c>
    </row>
    <row r="23" spans="1:8" ht="56.25" customHeight="1">
      <c r="A23" s="60">
        <v>13</v>
      </c>
      <c r="B23" s="164" t="s">
        <v>51</v>
      </c>
      <c r="C23" s="110">
        <v>110081050</v>
      </c>
      <c r="D23" s="63"/>
      <c r="E23" s="65"/>
      <c r="F23" s="65" t="str">
        <f aca="true" t="shared" si="2" ref="F23:H26">+F24</f>
        <v>80420,00</v>
      </c>
      <c r="G23" s="65" t="str">
        <f t="shared" si="2"/>
        <v>80420,00</v>
      </c>
      <c r="H23" s="65" t="str">
        <f t="shared" si="2"/>
        <v>80420,00</v>
      </c>
    </row>
    <row r="24" spans="1:8" ht="18" customHeight="1">
      <c r="A24" s="60">
        <v>14</v>
      </c>
      <c r="B24" s="70" t="s">
        <v>258</v>
      </c>
      <c r="C24" s="110">
        <v>110081050</v>
      </c>
      <c r="D24" s="60">
        <v>200</v>
      </c>
      <c r="E24" s="69"/>
      <c r="F24" s="69" t="str">
        <f t="shared" si="2"/>
        <v>80420,00</v>
      </c>
      <c r="G24" s="69" t="str">
        <f t="shared" si="2"/>
        <v>80420,00</v>
      </c>
      <c r="H24" s="69" t="str">
        <f t="shared" si="2"/>
        <v>80420,00</v>
      </c>
    </row>
    <row r="25" spans="1:8" ht="26.25" customHeight="1">
      <c r="A25" s="60">
        <v>15</v>
      </c>
      <c r="B25" s="70" t="s">
        <v>259</v>
      </c>
      <c r="C25" s="110">
        <v>110081050</v>
      </c>
      <c r="D25" s="60">
        <v>240</v>
      </c>
      <c r="E25" s="69"/>
      <c r="F25" s="69" t="str">
        <f t="shared" si="2"/>
        <v>80420,00</v>
      </c>
      <c r="G25" s="69" t="str">
        <f t="shared" si="2"/>
        <v>80420,00</v>
      </c>
      <c r="H25" s="69" t="str">
        <f t="shared" si="2"/>
        <v>80420,00</v>
      </c>
    </row>
    <row r="26" spans="1:8" ht="12.75" customHeight="1">
      <c r="A26" s="60">
        <v>16</v>
      </c>
      <c r="B26" s="70" t="s">
        <v>199</v>
      </c>
      <c r="C26" s="110">
        <v>110081050</v>
      </c>
      <c r="D26" s="60">
        <v>240</v>
      </c>
      <c r="E26" s="69" t="s">
        <v>206</v>
      </c>
      <c r="F26" s="69" t="str">
        <f t="shared" si="2"/>
        <v>80420,00</v>
      </c>
      <c r="G26" s="69" t="str">
        <f t="shared" si="2"/>
        <v>80420,00</v>
      </c>
      <c r="H26" s="69" t="str">
        <f t="shared" si="2"/>
        <v>80420,00</v>
      </c>
    </row>
    <row r="27" spans="1:8" ht="11.25" customHeight="1">
      <c r="A27" s="60">
        <v>17</v>
      </c>
      <c r="B27" s="70" t="s">
        <v>152</v>
      </c>
      <c r="C27" s="110">
        <v>110081050</v>
      </c>
      <c r="D27" s="60">
        <v>240</v>
      </c>
      <c r="E27" s="69" t="s">
        <v>207</v>
      </c>
      <c r="F27" s="69" t="s">
        <v>439</v>
      </c>
      <c r="G27" s="69" t="s">
        <v>439</v>
      </c>
      <c r="H27" s="69" t="s">
        <v>439</v>
      </c>
    </row>
    <row r="28" spans="1:8" ht="48.75" customHeight="1">
      <c r="A28" s="60">
        <v>18</v>
      </c>
      <c r="B28" s="164" t="s">
        <v>52</v>
      </c>
      <c r="C28" s="110">
        <v>110083010</v>
      </c>
      <c r="D28" s="67"/>
      <c r="E28" s="65"/>
      <c r="F28" s="65" t="str">
        <f aca="true" t="shared" si="3" ref="F28:H31">+F29</f>
        <v>1181774,00</v>
      </c>
      <c r="G28" s="65" t="str">
        <f t="shared" si="3"/>
        <v>562378,00</v>
      </c>
      <c r="H28" s="65" t="str">
        <f t="shared" si="3"/>
        <v>562378,00</v>
      </c>
    </row>
    <row r="29" spans="1:8" ht="12.75">
      <c r="A29" s="60">
        <v>19</v>
      </c>
      <c r="B29" s="70" t="s">
        <v>258</v>
      </c>
      <c r="C29" s="111">
        <v>110083010</v>
      </c>
      <c r="D29" s="60">
        <v>200</v>
      </c>
      <c r="E29" s="69"/>
      <c r="F29" s="69" t="str">
        <f t="shared" si="3"/>
        <v>1181774,00</v>
      </c>
      <c r="G29" s="69" t="str">
        <f t="shared" si="3"/>
        <v>562378,00</v>
      </c>
      <c r="H29" s="69" t="str">
        <f t="shared" si="3"/>
        <v>562378,00</v>
      </c>
    </row>
    <row r="30" spans="1:8" ht="25.5">
      <c r="A30" s="60">
        <v>20</v>
      </c>
      <c r="B30" s="136" t="s">
        <v>259</v>
      </c>
      <c r="C30" s="111">
        <v>110083010</v>
      </c>
      <c r="D30" s="60">
        <v>240</v>
      </c>
      <c r="E30" s="69"/>
      <c r="F30" s="69" t="str">
        <f t="shared" si="3"/>
        <v>1181774,00</v>
      </c>
      <c r="G30" s="69" t="str">
        <f t="shared" si="3"/>
        <v>562378,00</v>
      </c>
      <c r="H30" s="69" t="str">
        <f t="shared" si="3"/>
        <v>562378,00</v>
      </c>
    </row>
    <row r="31" spans="1:8" ht="12.75">
      <c r="A31" s="60">
        <v>21</v>
      </c>
      <c r="B31" s="71" t="s">
        <v>199</v>
      </c>
      <c r="C31" s="111">
        <v>110083010</v>
      </c>
      <c r="D31" s="60">
        <v>240</v>
      </c>
      <c r="E31" s="69" t="s">
        <v>206</v>
      </c>
      <c r="F31" s="69" t="str">
        <f t="shared" si="3"/>
        <v>1181774,00</v>
      </c>
      <c r="G31" s="69" t="str">
        <f t="shared" si="3"/>
        <v>562378,00</v>
      </c>
      <c r="H31" s="69" t="str">
        <f t="shared" si="3"/>
        <v>562378,00</v>
      </c>
    </row>
    <row r="32" spans="1:8" ht="12.75">
      <c r="A32" s="60">
        <v>22</v>
      </c>
      <c r="B32" s="70" t="s">
        <v>152</v>
      </c>
      <c r="C32" s="111">
        <v>110083010</v>
      </c>
      <c r="D32" s="60">
        <v>240</v>
      </c>
      <c r="E32" s="69" t="s">
        <v>153</v>
      </c>
      <c r="F32" s="69" t="s">
        <v>435</v>
      </c>
      <c r="G32" s="69" t="s">
        <v>436</v>
      </c>
      <c r="H32" s="69" t="s">
        <v>436</v>
      </c>
    </row>
    <row r="33" spans="1:8" ht="51.75" customHeight="1">
      <c r="A33" s="60">
        <v>23</v>
      </c>
      <c r="B33" s="136" t="s">
        <v>109</v>
      </c>
      <c r="C33" s="111">
        <v>110083090</v>
      </c>
      <c r="D33" s="63"/>
      <c r="E33" s="65"/>
      <c r="F33" s="65" t="str">
        <f aca="true" t="shared" si="4" ref="F33:H36">+F34</f>
        <v>327872,00</v>
      </c>
      <c r="G33" s="65" t="str">
        <f t="shared" si="4"/>
        <v>327872,00</v>
      </c>
      <c r="H33" s="65" t="str">
        <f t="shared" si="4"/>
        <v>327872,00</v>
      </c>
    </row>
    <row r="34" spans="1:8" ht="38.25">
      <c r="A34" s="60">
        <v>24</v>
      </c>
      <c r="B34" s="136" t="s">
        <v>260</v>
      </c>
      <c r="C34" s="111">
        <v>110083090</v>
      </c>
      <c r="D34" s="60">
        <v>100</v>
      </c>
      <c r="E34" s="69"/>
      <c r="F34" s="69" t="str">
        <f t="shared" si="4"/>
        <v>327872,00</v>
      </c>
      <c r="G34" s="69" t="str">
        <f t="shared" si="4"/>
        <v>327872,00</v>
      </c>
      <c r="H34" s="69" t="str">
        <f t="shared" si="4"/>
        <v>327872,00</v>
      </c>
    </row>
    <row r="35" spans="1:8" ht="12.75">
      <c r="A35" s="60">
        <v>25</v>
      </c>
      <c r="B35" s="136" t="s">
        <v>261</v>
      </c>
      <c r="C35" s="111">
        <v>110083090</v>
      </c>
      <c r="D35" s="60">
        <v>120</v>
      </c>
      <c r="E35" s="69"/>
      <c r="F35" s="69" t="str">
        <f t="shared" si="4"/>
        <v>327872,00</v>
      </c>
      <c r="G35" s="69" t="str">
        <f t="shared" si="4"/>
        <v>327872,00</v>
      </c>
      <c r="H35" s="69" t="str">
        <f t="shared" si="4"/>
        <v>327872,00</v>
      </c>
    </row>
    <row r="36" spans="1:8" ht="12.75">
      <c r="A36" s="60">
        <v>26</v>
      </c>
      <c r="B36" s="136" t="s">
        <v>195</v>
      </c>
      <c r="C36" s="111">
        <v>110083090</v>
      </c>
      <c r="D36" s="60">
        <v>120</v>
      </c>
      <c r="E36" s="69" t="s">
        <v>203</v>
      </c>
      <c r="F36" s="69" t="str">
        <f t="shared" si="4"/>
        <v>327872,00</v>
      </c>
      <c r="G36" s="69" t="str">
        <f t="shared" si="4"/>
        <v>327872,00</v>
      </c>
      <c r="H36" s="69" t="str">
        <f t="shared" si="4"/>
        <v>327872,00</v>
      </c>
    </row>
    <row r="37" spans="1:8" ht="12.75">
      <c r="A37" s="60">
        <v>27</v>
      </c>
      <c r="B37" s="136" t="s">
        <v>213</v>
      </c>
      <c r="C37" s="111">
        <v>110083090</v>
      </c>
      <c r="D37" s="60">
        <v>120</v>
      </c>
      <c r="E37" s="69" t="s">
        <v>222</v>
      </c>
      <c r="F37" s="69" t="s">
        <v>419</v>
      </c>
      <c r="G37" s="69" t="s">
        <v>419</v>
      </c>
      <c r="H37" s="69" t="s">
        <v>419</v>
      </c>
    </row>
    <row r="38" spans="1:8" ht="28.5" customHeight="1">
      <c r="A38" s="60">
        <v>28</v>
      </c>
      <c r="B38" s="66" t="s">
        <v>53</v>
      </c>
      <c r="C38" s="110">
        <v>120000000</v>
      </c>
      <c r="D38" s="63"/>
      <c r="E38" s="65"/>
      <c r="F38" s="165">
        <f>+F39+F44+F49+F54</f>
        <v>1035182</v>
      </c>
      <c r="G38" s="165">
        <f>+G39+G44+G49+G54</f>
        <v>242738</v>
      </c>
      <c r="H38" s="165">
        <f>+H39+H44+H49+H54</f>
        <v>101400</v>
      </c>
    </row>
    <row r="39" spans="1:8" ht="65.25" customHeight="1">
      <c r="A39" s="60">
        <v>29</v>
      </c>
      <c r="B39" s="163" t="s">
        <v>431</v>
      </c>
      <c r="C39" s="119">
        <v>120010600</v>
      </c>
      <c r="D39" s="63"/>
      <c r="E39" s="65"/>
      <c r="F39" s="69" t="str">
        <f aca="true" t="shared" si="5" ref="F39:H42">+F40</f>
        <v>46614,00</v>
      </c>
      <c r="G39" s="69" t="str">
        <f t="shared" si="5"/>
        <v>0,00</v>
      </c>
      <c r="H39" s="69" t="str">
        <f t="shared" si="5"/>
        <v>0,00</v>
      </c>
    </row>
    <row r="40" spans="1:8" ht="17.25" customHeight="1">
      <c r="A40" s="60">
        <v>30</v>
      </c>
      <c r="B40" s="70" t="s">
        <v>258</v>
      </c>
      <c r="C40" s="119">
        <v>120010600</v>
      </c>
      <c r="D40" s="60">
        <v>200</v>
      </c>
      <c r="E40" s="69"/>
      <c r="F40" s="69" t="str">
        <f t="shared" si="5"/>
        <v>46614,00</v>
      </c>
      <c r="G40" s="69" t="str">
        <f t="shared" si="5"/>
        <v>0,00</v>
      </c>
      <c r="H40" s="69" t="str">
        <f t="shared" si="5"/>
        <v>0,00</v>
      </c>
    </row>
    <row r="41" spans="1:8" ht="24.75" customHeight="1">
      <c r="A41" s="60">
        <v>31</v>
      </c>
      <c r="B41" s="70" t="s">
        <v>259</v>
      </c>
      <c r="C41" s="119">
        <v>120010600</v>
      </c>
      <c r="D41" s="60">
        <v>240</v>
      </c>
      <c r="E41" s="69"/>
      <c r="F41" s="69" t="str">
        <f t="shared" si="5"/>
        <v>46614,00</v>
      </c>
      <c r="G41" s="69" t="str">
        <f t="shared" si="5"/>
        <v>0,00</v>
      </c>
      <c r="H41" s="69" t="str">
        <f t="shared" si="5"/>
        <v>0,00</v>
      </c>
    </row>
    <row r="42" spans="1:8" ht="12.75">
      <c r="A42" s="60">
        <v>32</v>
      </c>
      <c r="B42" s="70" t="s">
        <v>150</v>
      </c>
      <c r="C42" s="119">
        <v>120010600</v>
      </c>
      <c r="D42" s="60">
        <v>240</v>
      </c>
      <c r="E42" s="69" t="s">
        <v>151</v>
      </c>
      <c r="F42" s="69" t="str">
        <f t="shared" si="5"/>
        <v>46614,00</v>
      </c>
      <c r="G42" s="69" t="str">
        <f t="shared" si="5"/>
        <v>0,00</v>
      </c>
      <c r="H42" s="69" t="str">
        <f t="shared" si="5"/>
        <v>0,00</v>
      </c>
    </row>
    <row r="43" spans="1:8" ht="12.75">
      <c r="A43" s="117">
        <v>33</v>
      </c>
      <c r="B43" s="129" t="s">
        <v>445</v>
      </c>
      <c r="C43" s="119">
        <v>120010600</v>
      </c>
      <c r="D43" s="117">
        <v>240</v>
      </c>
      <c r="E43" s="118" t="s">
        <v>20</v>
      </c>
      <c r="F43" s="118" t="s">
        <v>434</v>
      </c>
      <c r="G43" s="118" t="s">
        <v>422</v>
      </c>
      <c r="H43" s="118" t="s">
        <v>422</v>
      </c>
    </row>
    <row r="44" spans="1:8" ht="73.5" customHeight="1">
      <c r="A44" s="60">
        <v>34</v>
      </c>
      <c r="B44" s="136" t="s">
        <v>54</v>
      </c>
      <c r="C44" s="111">
        <v>120081090</v>
      </c>
      <c r="D44" s="60"/>
      <c r="E44" s="69"/>
      <c r="F44" s="69" t="str">
        <f aca="true" t="shared" si="6" ref="F44:H47">+F45</f>
        <v>100200,00</v>
      </c>
      <c r="G44" s="69" t="str">
        <f t="shared" si="6"/>
        <v>97500,00</v>
      </c>
      <c r="H44" s="69" t="str">
        <f t="shared" si="6"/>
        <v>101400,00</v>
      </c>
    </row>
    <row r="45" spans="1:8" ht="17.25" customHeight="1">
      <c r="A45" s="60">
        <v>35</v>
      </c>
      <c r="B45" s="70" t="s">
        <v>258</v>
      </c>
      <c r="C45" s="111">
        <v>120081090</v>
      </c>
      <c r="D45" s="60">
        <v>200</v>
      </c>
      <c r="E45" s="69"/>
      <c r="F45" s="69" t="str">
        <f t="shared" si="6"/>
        <v>100200,00</v>
      </c>
      <c r="G45" s="69" t="str">
        <f t="shared" si="6"/>
        <v>97500,00</v>
      </c>
      <c r="H45" s="69" t="str">
        <f t="shared" si="6"/>
        <v>101400,00</v>
      </c>
    </row>
    <row r="46" spans="1:8" ht="24.75" customHeight="1">
      <c r="A46" s="60">
        <v>36</v>
      </c>
      <c r="B46" s="70" t="s">
        <v>259</v>
      </c>
      <c r="C46" s="111">
        <v>120081090</v>
      </c>
      <c r="D46" s="60">
        <v>240</v>
      </c>
      <c r="E46" s="69"/>
      <c r="F46" s="69" t="str">
        <f t="shared" si="6"/>
        <v>100200,00</v>
      </c>
      <c r="G46" s="69" t="str">
        <f t="shared" si="6"/>
        <v>97500,00</v>
      </c>
      <c r="H46" s="69" t="str">
        <f t="shared" si="6"/>
        <v>101400,00</v>
      </c>
    </row>
    <row r="47" spans="1:8" ht="12.75">
      <c r="A47" s="60">
        <v>37</v>
      </c>
      <c r="B47" s="70" t="s">
        <v>150</v>
      </c>
      <c r="C47" s="111">
        <v>120081090</v>
      </c>
      <c r="D47" s="60">
        <v>240</v>
      </c>
      <c r="E47" s="69" t="s">
        <v>151</v>
      </c>
      <c r="F47" s="69" t="str">
        <f t="shared" si="6"/>
        <v>100200,00</v>
      </c>
      <c r="G47" s="69" t="str">
        <f t="shared" si="6"/>
        <v>97500,00</v>
      </c>
      <c r="H47" s="69" t="str">
        <f t="shared" si="6"/>
        <v>101400,00</v>
      </c>
    </row>
    <row r="48" spans="1:8" ht="12.75">
      <c r="A48" s="117">
        <v>38</v>
      </c>
      <c r="B48" s="129" t="s">
        <v>445</v>
      </c>
      <c r="C48" s="119">
        <v>120081090</v>
      </c>
      <c r="D48" s="117">
        <v>240</v>
      </c>
      <c r="E48" s="118" t="s">
        <v>20</v>
      </c>
      <c r="F48" s="118" t="s">
        <v>479</v>
      </c>
      <c r="G48" s="118" t="s">
        <v>424</v>
      </c>
      <c r="H48" s="118" t="s">
        <v>433</v>
      </c>
    </row>
    <row r="49" spans="1:8" ht="73.5" customHeight="1">
      <c r="A49" s="117">
        <v>39</v>
      </c>
      <c r="B49" s="163" t="s">
        <v>432</v>
      </c>
      <c r="C49" s="119" t="s">
        <v>425</v>
      </c>
      <c r="D49" s="117"/>
      <c r="E49" s="118"/>
      <c r="F49" s="118" t="str">
        <f aca="true" t="shared" si="7" ref="F49:H52">+F50</f>
        <v>139651,00</v>
      </c>
      <c r="G49" s="118" t="str">
        <f t="shared" si="7"/>
        <v>145238,00</v>
      </c>
      <c r="H49" s="118" t="str">
        <f t="shared" si="7"/>
        <v>0,00</v>
      </c>
    </row>
    <row r="50" spans="1:8" ht="17.25" customHeight="1">
      <c r="A50" s="60">
        <v>40</v>
      </c>
      <c r="B50" s="70" t="s">
        <v>258</v>
      </c>
      <c r="C50" s="119" t="s">
        <v>425</v>
      </c>
      <c r="D50" s="60">
        <v>200</v>
      </c>
      <c r="E50" s="69"/>
      <c r="F50" s="69" t="str">
        <f t="shared" si="7"/>
        <v>139651,00</v>
      </c>
      <c r="G50" s="69" t="str">
        <f t="shared" si="7"/>
        <v>145238,00</v>
      </c>
      <c r="H50" s="69" t="str">
        <f t="shared" si="7"/>
        <v>0,00</v>
      </c>
    </row>
    <row r="51" spans="1:8" ht="24.75" customHeight="1">
      <c r="A51" s="60">
        <v>41</v>
      </c>
      <c r="B51" s="70" t="s">
        <v>259</v>
      </c>
      <c r="C51" s="119" t="s">
        <v>425</v>
      </c>
      <c r="D51" s="60">
        <v>240</v>
      </c>
      <c r="E51" s="69"/>
      <c r="F51" s="69" t="str">
        <f t="shared" si="7"/>
        <v>139651,00</v>
      </c>
      <c r="G51" s="69" t="str">
        <f t="shared" si="7"/>
        <v>145238,00</v>
      </c>
      <c r="H51" s="69" t="str">
        <f t="shared" si="7"/>
        <v>0,00</v>
      </c>
    </row>
    <row r="52" spans="1:8" ht="12.75">
      <c r="A52" s="60">
        <v>42</v>
      </c>
      <c r="B52" s="70" t="s">
        <v>150</v>
      </c>
      <c r="C52" s="119" t="s">
        <v>425</v>
      </c>
      <c r="D52" s="60">
        <v>240</v>
      </c>
      <c r="E52" s="69" t="s">
        <v>151</v>
      </c>
      <c r="F52" s="69" t="str">
        <f t="shared" si="7"/>
        <v>139651,00</v>
      </c>
      <c r="G52" s="69" t="str">
        <f t="shared" si="7"/>
        <v>145238,00</v>
      </c>
      <c r="H52" s="69" t="str">
        <f t="shared" si="7"/>
        <v>0,00</v>
      </c>
    </row>
    <row r="53" spans="1:8" ht="12.75">
      <c r="A53" s="117">
        <v>43</v>
      </c>
      <c r="B53" s="129" t="s">
        <v>445</v>
      </c>
      <c r="C53" s="119" t="s">
        <v>425</v>
      </c>
      <c r="D53" s="117">
        <v>240</v>
      </c>
      <c r="E53" s="118" t="s">
        <v>20</v>
      </c>
      <c r="F53" s="118" t="s">
        <v>428</v>
      </c>
      <c r="G53" s="118" t="s">
        <v>429</v>
      </c>
      <c r="H53" s="118" t="s">
        <v>422</v>
      </c>
    </row>
    <row r="54" spans="1:8" ht="76.5">
      <c r="A54" s="117">
        <v>44</v>
      </c>
      <c r="B54" s="163" t="s">
        <v>430</v>
      </c>
      <c r="C54" s="119"/>
      <c r="D54" s="117"/>
      <c r="E54" s="118"/>
      <c r="F54" s="118" t="str">
        <f aca="true" t="shared" si="8" ref="F54:H57">+F55</f>
        <v>748717,00</v>
      </c>
      <c r="G54" s="118" t="str">
        <f t="shared" si="8"/>
        <v>0,00</v>
      </c>
      <c r="H54" s="118" t="str">
        <f t="shared" si="8"/>
        <v>0,00</v>
      </c>
    </row>
    <row r="55" spans="1:8" ht="17.25" customHeight="1">
      <c r="A55" s="60">
        <v>45</v>
      </c>
      <c r="B55" s="70" t="s">
        <v>258</v>
      </c>
      <c r="C55" s="119" t="s">
        <v>426</v>
      </c>
      <c r="D55" s="60">
        <v>200</v>
      </c>
      <c r="E55" s="69"/>
      <c r="F55" s="69" t="str">
        <f t="shared" si="8"/>
        <v>748717,00</v>
      </c>
      <c r="G55" s="69" t="str">
        <f t="shared" si="8"/>
        <v>0,00</v>
      </c>
      <c r="H55" s="69" t="str">
        <f t="shared" si="8"/>
        <v>0,00</v>
      </c>
    </row>
    <row r="56" spans="1:8" ht="24.75" customHeight="1">
      <c r="A56" s="60">
        <v>46</v>
      </c>
      <c r="B56" s="70" t="s">
        <v>259</v>
      </c>
      <c r="C56" s="119" t="s">
        <v>426</v>
      </c>
      <c r="D56" s="60">
        <v>240</v>
      </c>
      <c r="E56" s="69"/>
      <c r="F56" s="69" t="str">
        <f t="shared" si="8"/>
        <v>748717,00</v>
      </c>
      <c r="G56" s="69" t="str">
        <f t="shared" si="8"/>
        <v>0,00</v>
      </c>
      <c r="H56" s="69" t="str">
        <f t="shared" si="8"/>
        <v>0,00</v>
      </c>
    </row>
    <row r="57" spans="1:8" ht="12.75">
      <c r="A57" s="60">
        <v>47</v>
      </c>
      <c r="B57" s="70" t="s">
        <v>150</v>
      </c>
      <c r="C57" s="119" t="s">
        <v>426</v>
      </c>
      <c r="D57" s="60">
        <v>240</v>
      </c>
      <c r="E57" s="69" t="s">
        <v>151</v>
      </c>
      <c r="F57" s="69" t="str">
        <f t="shared" si="8"/>
        <v>748717,00</v>
      </c>
      <c r="G57" s="69" t="str">
        <f t="shared" si="8"/>
        <v>0,00</v>
      </c>
      <c r="H57" s="69" t="str">
        <f t="shared" si="8"/>
        <v>0,00</v>
      </c>
    </row>
    <row r="58" spans="1:8" ht="12.75">
      <c r="A58" s="117">
        <v>48</v>
      </c>
      <c r="B58" s="129" t="s">
        <v>445</v>
      </c>
      <c r="C58" s="119" t="s">
        <v>426</v>
      </c>
      <c r="D58" s="117">
        <v>240</v>
      </c>
      <c r="E58" s="118" t="s">
        <v>20</v>
      </c>
      <c r="F58" s="118" t="s">
        <v>427</v>
      </c>
      <c r="G58" s="118" t="s">
        <v>422</v>
      </c>
      <c r="H58" s="118" t="s">
        <v>422</v>
      </c>
    </row>
    <row r="59" spans="1:8" ht="12.75">
      <c r="A59" s="60">
        <v>49</v>
      </c>
      <c r="B59" s="66" t="s">
        <v>65</v>
      </c>
      <c r="C59" s="110">
        <v>130000000</v>
      </c>
      <c r="D59" s="63"/>
      <c r="E59" s="65"/>
      <c r="F59" s="165">
        <f>+F60+F65</f>
        <v>135909</v>
      </c>
      <c r="G59" s="165">
        <f>+G60+G65</f>
        <v>135909</v>
      </c>
      <c r="H59" s="165">
        <f>+H60+H65</f>
        <v>135909</v>
      </c>
    </row>
    <row r="60" spans="1:8" ht="12.75">
      <c r="A60" s="60">
        <v>50</v>
      </c>
      <c r="B60" s="66"/>
      <c r="C60" s="111" t="s">
        <v>421</v>
      </c>
      <c r="D60" s="63"/>
      <c r="E60" s="65"/>
      <c r="F60" s="165" t="str">
        <f aca="true" t="shared" si="9" ref="F60:H63">+F61</f>
        <v>26489,00</v>
      </c>
      <c r="G60" s="165" t="str">
        <f t="shared" si="9"/>
        <v>26489,00</v>
      </c>
      <c r="H60" s="165" t="str">
        <f t="shared" si="9"/>
        <v>26489,00</v>
      </c>
    </row>
    <row r="61" spans="1:8" ht="12.75">
      <c r="A61" s="60">
        <v>51</v>
      </c>
      <c r="B61" s="70" t="s">
        <v>258</v>
      </c>
      <c r="C61" s="111" t="s">
        <v>421</v>
      </c>
      <c r="D61" s="60">
        <v>200</v>
      </c>
      <c r="E61" s="69"/>
      <c r="F61" s="69" t="str">
        <f t="shared" si="9"/>
        <v>26489,00</v>
      </c>
      <c r="G61" s="69" t="str">
        <f t="shared" si="9"/>
        <v>26489,00</v>
      </c>
      <c r="H61" s="69" t="str">
        <f t="shared" si="9"/>
        <v>26489,00</v>
      </c>
    </row>
    <row r="62" spans="1:8" ht="25.5">
      <c r="A62" s="60">
        <v>52</v>
      </c>
      <c r="B62" s="70" t="s">
        <v>259</v>
      </c>
      <c r="C62" s="111" t="s">
        <v>421</v>
      </c>
      <c r="D62" s="60">
        <v>240</v>
      </c>
      <c r="E62" s="69"/>
      <c r="F62" s="69" t="str">
        <f t="shared" si="9"/>
        <v>26489,00</v>
      </c>
      <c r="G62" s="69" t="str">
        <f t="shared" si="9"/>
        <v>26489,00</v>
      </c>
      <c r="H62" s="69" t="str">
        <f t="shared" si="9"/>
        <v>26489,00</v>
      </c>
    </row>
    <row r="63" spans="1:8" ht="12.75">
      <c r="A63" s="60">
        <v>53</v>
      </c>
      <c r="B63" s="70" t="s">
        <v>148</v>
      </c>
      <c r="C63" s="111" t="s">
        <v>421</v>
      </c>
      <c r="D63" s="60">
        <v>240</v>
      </c>
      <c r="E63" s="69" t="s">
        <v>149</v>
      </c>
      <c r="F63" s="69" t="str">
        <f t="shared" si="9"/>
        <v>26489,00</v>
      </c>
      <c r="G63" s="69" t="str">
        <f t="shared" si="9"/>
        <v>26489,00</v>
      </c>
      <c r="H63" s="69" t="str">
        <f t="shared" si="9"/>
        <v>26489,00</v>
      </c>
    </row>
    <row r="64" spans="1:8" ht="22.5">
      <c r="A64" s="60">
        <v>54</v>
      </c>
      <c r="B64" s="72" t="s">
        <v>15</v>
      </c>
      <c r="C64" s="111" t="s">
        <v>421</v>
      </c>
      <c r="D64" s="60">
        <v>240</v>
      </c>
      <c r="E64" s="69" t="s">
        <v>413</v>
      </c>
      <c r="F64" s="69" t="s">
        <v>485</v>
      </c>
      <c r="G64" s="69" t="s">
        <v>485</v>
      </c>
      <c r="H64" s="69" t="s">
        <v>485</v>
      </c>
    </row>
    <row r="65" spans="1:8" ht="54" customHeight="1">
      <c r="A65" s="60">
        <v>55</v>
      </c>
      <c r="B65" s="136" t="s">
        <v>55</v>
      </c>
      <c r="C65" s="111">
        <v>130082020</v>
      </c>
      <c r="D65" s="60"/>
      <c r="E65" s="69"/>
      <c r="F65" s="69" t="str">
        <f aca="true" t="shared" si="10" ref="F65:H68">+F66</f>
        <v>109420,00</v>
      </c>
      <c r="G65" s="69" t="str">
        <f t="shared" si="10"/>
        <v>109420,00</v>
      </c>
      <c r="H65" s="69" t="str">
        <f t="shared" si="10"/>
        <v>109420,00</v>
      </c>
    </row>
    <row r="66" spans="1:8" ht="12.75">
      <c r="A66" s="60">
        <v>56</v>
      </c>
      <c r="B66" s="70" t="s">
        <v>258</v>
      </c>
      <c r="C66" s="111">
        <v>130082020</v>
      </c>
      <c r="D66" s="60">
        <v>200</v>
      </c>
      <c r="E66" s="69"/>
      <c r="F66" s="69" t="str">
        <f t="shared" si="10"/>
        <v>109420,00</v>
      </c>
      <c r="G66" s="69" t="str">
        <f t="shared" si="10"/>
        <v>109420,00</v>
      </c>
      <c r="H66" s="69" t="str">
        <f t="shared" si="10"/>
        <v>109420,00</v>
      </c>
    </row>
    <row r="67" spans="1:8" ht="25.5">
      <c r="A67" s="60">
        <v>57</v>
      </c>
      <c r="B67" s="70" t="s">
        <v>259</v>
      </c>
      <c r="C67" s="111">
        <v>130082020</v>
      </c>
      <c r="D67" s="60">
        <v>240</v>
      </c>
      <c r="E67" s="69"/>
      <c r="F67" s="69" t="str">
        <f t="shared" si="10"/>
        <v>109420,00</v>
      </c>
      <c r="G67" s="69" t="str">
        <f t="shared" si="10"/>
        <v>109420,00</v>
      </c>
      <c r="H67" s="69" t="str">
        <f t="shared" si="10"/>
        <v>109420,00</v>
      </c>
    </row>
    <row r="68" spans="1:8" ht="12.75">
      <c r="A68" s="60">
        <v>58</v>
      </c>
      <c r="B68" s="70" t="s">
        <v>148</v>
      </c>
      <c r="C68" s="111">
        <v>130082020</v>
      </c>
      <c r="D68" s="60">
        <v>240</v>
      </c>
      <c r="E68" s="69" t="s">
        <v>149</v>
      </c>
      <c r="F68" s="69" t="str">
        <f t="shared" si="10"/>
        <v>109420,00</v>
      </c>
      <c r="G68" s="69" t="str">
        <f t="shared" si="10"/>
        <v>109420,00</v>
      </c>
      <c r="H68" s="69" t="str">
        <f t="shared" si="10"/>
        <v>109420,00</v>
      </c>
    </row>
    <row r="69" spans="1:8" ht="22.5">
      <c r="A69" s="60">
        <v>59</v>
      </c>
      <c r="B69" s="72" t="s">
        <v>15</v>
      </c>
      <c r="C69" s="111">
        <v>130082020</v>
      </c>
      <c r="D69" s="60">
        <v>240</v>
      </c>
      <c r="E69" s="69" t="s">
        <v>19</v>
      </c>
      <c r="F69" s="69" t="s">
        <v>423</v>
      </c>
      <c r="G69" s="69" t="s">
        <v>423</v>
      </c>
      <c r="H69" s="69" t="s">
        <v>423</v>
      </c>
    </row>
    <row r="70" spans="1:8" ht="12.75">
      <c r="A70" s="60">
        <v>60</v>
      </c>
      <c r="B70" s="88" t="s">
        <v>287</v>
      </c>
      <c r="C70" s="112">
        <v>140000000</v>
      </c>
      <c r="D70" s="89"/>
      <c r="E70" s="89"/>
      <c r="F70" s="65">
        <f>+F71+F76</f>
        <v>858829.36</v>
      </c>
      <c r="G70" s="65">
        <f>+G71+G76</f>
        <v>858829.36</v>
      </c>
      <c r="H70" s="65">
        <f>+H71+H76</f>
        <v>858829.36</v>
      </c>
    </row>
    <row r="71" spans="1:8" ht="89.25">
      <c r="A71" s="60">
        <v>61</v>
      </c>
      <c r="B71" s="73" t="s">
        <v>288</v>
      </c>
      <c r="C71" s="109">
        <v>140082060</v>
      </c>
      <c r="D71" s="90"/>
      <c r="E71" s="90"/>
      <c r="F71" s="69" t="str">
        <f aca="true" t="shared" si="11" ref="F71:H74">+F72</f>
        <v>754180,00</v>
      </c>
      <c r="G71" s="69" t="str">
        <f t="shared" si="11"/>
        <v>754180,00</v>
      </c>
      <c r="H71" s="69" t="str">
        <f t="shared" si="11"/>
        <v>754180,00</v>
      </c>
    </row>
    <row r="72" spans="1:8" ht="12.75">
      <c r="A72" s="60">
        <v>62</v>
      </c>
      <c r="B72" s="85" t="s">
        <v>277</v>
      </c>
      <c r="C72" s="109">
        <v>140082060</v>
      </c>
      <c r="D72" s="90" t="s">
        <v>275</v>
      </c>
      <c r="E72" s="90"/>
      <c r="F72" s="69" t="str">
        <f t="shared" si="11"/>
        <v>754180,00</v>
      </c>
      <c r="G72" s="69" t="str">
        <f t="shared" si="11"/>
        <v>754180,00</v>
      </c>
      <c r="H72" s="69" t="str">
        <f t="shared" si="11"/>
        <v>754180,00</v>
      </c>
    </row>
    <row r="73" spans="1:8" ht="12.75">
      <c r="A73" s="60">
        <v>63</v>
      </c>
      <c r="B73" s="85" t="s">
        <v>190</v>
      </c>
      <c r="C73" s="109">
        <v>140082060</v>
      </c>
      <c r="D73" s="90" t="s">
        <v>276</v>
      </c>
      <c r="E73" s="90"/>
      <c r="F73" s="69" t="str">
        <f t="shared" si="11"/>
        <v>754180,00</v>
      </c>
      <c r="G73" s="69" t="str">
        <f t="shared" si="11"/>
        <v>754180,00</v>
      </c>
      <c r="H73" s="69" t="str">
        <f t="shared" si="11"/>
        <v>754180,00</v>
      </c>
    </row>
    <row r="74" spans="1:8" ht="12.75">
      <c r="A74" s="60">
        <v>64</v>
      </c>
      <c r="B74" s="83" t="s">
        <v>159</v>
      </c>
      <c r="C74" s="109">
        <v>140082060</v>
      </c>
      <c r="D74" s="90" t="s">
        <v>276</v>
      </c>
      <c r="E74" s="90" t="s">
        <v>208</v>
      </c>
      <c r="F74" s="69" t="str">
        <f t="shared" si="11"/>
        <v>754180,00</v>
      </c>
      <c r="G74" s="69" t="str">
        <f t="shared" si="11"/>
        <v>754180,00</v>
      </c>
      <c r="H74" s="69" t="str">
        <f t="shared" si="11"/>
        <v>754180,00</v>
      </c>
    </row>
    <row r="75" spans="1:8" ht="12.75">
      <c r="A75" s="60">
        <v>65</v>
      </c>
      <c r="B75" s="84" t="s">
        <v>201</v>
      </c>
      <c r="C75" s="109">
        <v>140082060</v>
      </c>
      <c r="D75" s="90" t="s">
        <v>276</v>
      </c>
      <c r="E75" s="90" t="s">
        <v>209</v>
      </c>
      <c r="F75" s="69" t="s">
        <v>346</v>
      </c>
      <c r="G75" s="69" t="s">
        <v>346</v>
      </c>
      <c r="H75" s="69" t="s">
        <v>346</v>
      </c>
    </row>
    <row r="76" spans="1:8" ht="105.75" customHeight="1">
      <c r="A76" s="60">
        <v>66</v>
      </c>
      <c r="B76" s="73" t="s">
        <v>324</v>
      </c>
      <c r="C76" s="109">
        <v>140082110</v>
      </c>
      <c r="D76" s="90"/>
      <c r="E76" s="90"/>
      <c r="F76" s="69">
        <f aca="true" t="shared" si="12" ref="F76:H78">F77</f>
        <v>104649.36</v>
      </c>
      <c r="G76" s="69">
        <f t="shared" si="12"/>
        <v>104649.36</v>
      </c>
      <c r="H76" s="69">
        <f t="shared" si="12"/>
        <v>104649.36</v>
      </c>
    </row>
    <row r="77" spans="1:8" ht="12.75">
      <c r="A77" s="60">
        <v>67</v>
      </c>
      <c r="B77" s="73" t="s">
        <v>277</v>
      </c>
      <c r="C77" s="109">
        <v>140082110</v>
      </c>
      <c r="D77" s="90" t="s">
        <v>275</v>
      </c>
      <c r="E77" s="90"/>
      <c r="F77" s="69">
        <f t="shared" si="12"/>
        <v>104649.36</v>
      </c>
      <c r="G77" s="69">
        <f t="shared" si="12"/>
        <v>104649.36</v>
      </c>
      <c r="H77" s="69">
        <f t="shared" si="12"/>
        <v>104649.36</v>
      </c>
    </row>
    <row r="78" spans="1:8" ht="12.75">
      <c r="A78" s="60">
        <v>68</v>
      </c>
      <c r="B78" s="73" t="s">
        <v>190</v>
      </c>
      <c r="C78" s="109">
        <v>140082110</v>
      </c>
      <c r="D78" s="90" t="s">
        <v>276</v>
      </c>
      <c r="E78" s="90"/>
      <c r="F78" s="69">
        <f t="shared" si="12"/>
        <v>104649.36</v>
      </c>
      <c r="G78" s="69">
        <f t="shared" si="12"/>
        <v>104649.36</v>
      </c>
      <c r="H78" s="69">
        <f t="shared" si="12"/>
        <v>104649.36</v>
      </c>
    </row>
    <row r="79" spans="1:8" ht="12.75">
      <c r="A79" s="60">
        <v>69</v>
      </c>
      <c r="B79" s="73" t="s">
        <v>320</v>
      </c>
      <c r="C79" s="109">
        <v>140082110</v>
      </c>
      <c r="D79" s="90" t="s">
        <v>276</v>
      </c>
      <c r="E79" s="90" t="s">
        <v>322</v>
      </c>
      <c r="F79" s="69">
        <f>+F80</f>
        <v>104649.36</v>
      </c>
      <c r="G79" s="69">
        <f>+G80</f>
        <v>104649.36</v>
      </c>
      <c r="H79" s="69">
        <f>+H80</f>
        <v>104649.36</v>
      </c>
    </row>
    <row r="80" spans="1:8" ht="12.75">
      <c r="A80" s="60">
        <v>70</v>
      </c>
      <c r="B80" s="73" t="s">
        <v>321</v>
      </c>
      <c r="C80" s="109">
        <v>140082110</v>
      </c>
      <c r="D80" s="90" t="s">
        <v>276</v>
      </c>
      <c r="E80" s="90" t="s">
        <v>323</v>
      </c>
      <c r="F80" s="69">
        <v>104649.36</v>
      </c>
      <c r="G80" s="69">
        <v>104649.36</v>
      </c>
      <c r="H80" s="69">
        <v>104649.36</v>
      </c>
    </row>
    <row r="81" spans="1:8" ht="12.75">
      <c r="A81" s="60">
        <v>71</v>
      </c>
      <c r="B81" s="164" t="s">
        <v>11</v>
      </c>
      <c r="C81" s="110">
        <v>8100000000</v>
      </c>
      <c r="D81" s="63"/>
      <c r="E81" s="65"/>
      <c r="F81" s="165">
        <f>F82</f>
        <v>3750617.82</v>
      </c>
      <c r="G81" s="165">
        <f>G82</f>
        <v>3529339.49</v>
      </c>
      <c r="H81" s="165">
        <f>H82</f>
        <v>3351035.04</v>
      </c>
    </row>
    <row r="82" spans="1:8" s="99" customFormat="1" ht="16.5" customHeight="1">
      <c r="A82" s="60">
        <v>72</v>
      </c>
      <c r="B82" s="164" t="s">
        <v>4</v>
      </c>
      <c r="C82" s="110">
        <v>8110000000</v>
      </c>
      <c r="D82" s="63"/>
      <c r="E82" s="65"/>
      <c r="F82" s="165">
        <f>+F83+F92+F97+F102+F115</f>
        <v>3750617.82</v>
      </c>
      <c r="G82" s="165">
        <f>+G83+G92+G97+G102+G115</f>
        <v>3529339.49</v>
      </c>
      <c r="H82" s="165">
        <f>+H83+H92+H97+H102+H115</f>
        <v>3351035.04</v>
      </c>
    </row>
    <row r="83" spans="1:8" s="99" customFormat="1" ht="39" customHeight="1">
      <c r="A83" s="60">
        <v>73</v>
      </c>
      <c r="B83" s="59" t="s">
        <v>481</v>
      </c>
      <c r="C83" s="110">
        <v>8110051180</v>
      </c>
      <c r="D83" s="63"/>
      <c r="E83" s="65"/>
      <c r="F83" s="165">
        <f>F84+F88</f>
        <v>44787</v>
      </c>
      <c r="G83" s="165">
        <f>+G84+G88</f>
        <v>46075</v>
      </c>
      <c r="H83" s="65" t="s">
        <v>422</v>
      </c>
    </row>
    <row r="84" spans="1:8" s="99" customFormat="1" ht="37.5" customHeight="1">
      <c r="A84" s="60">
        <v>74</v>
      </c>
      <c r="B84" s="73" t="s">
        <v>260</v>
      </c>
      <c r="C84" s="111">
        <v>8110051180</v>
      </c>
      <c r="D84" s="60">
        <v>100</v>
      </c>
      <c r="E84" s="69"/>
      <c r="F84" s="176">
        <f aca="true" t="shared" si="13" ref="F84:G86">F85</f>
        <v>44263</v>
      </c>
      <c r="G84" s="176">
        <f t="shared" si="13"/>
        <v>44263</v>
      </c>
      <c r="H84" s="69" t="s">
        <v>422</v>
      </c>
    </row>
    <row r="85" spans="1:8" s="99" customFormat="1" ht="17.25" customHeight="1">
      <c r="A85" s="60">
        <v>75</v>
      </c>
      <c r="B85" s="73" t="s">
        <v>6</v>
      </c>
      <c r="C85" s="111">
        <v>8110051180</v>
      </c>
      <c r="D85" s="60">
        <v>120</v>
      </c>
      <c r="E85" s="69"/>
      <c r="F85" s="176">
        <f t="shared" si="13"/>
        <v>44263</v>
      </c>
      <c r="G85" s="176">
        <f t="shared" si="13"/>
        <v>44263</v>
      </c>
      <c r="H85" s="69" t="s">
        <v>422</v>
      </c>
    </row>
    <row r="86" spans="1:8" s="99" customFormat="1" ht="14.25" customHeight="1">
      <c r="A86" s="60">
        <v>76</v>
      </c>
      <c r="B86" s="73" t="s">
        <v>480</v>
      </c>
      <c r="C86" s="111">
        <v>8110051180</v>
      </c>
      <c r="D86" s="60">
        <v>120</v>
      </c>
      <c r="E86" s="69" t="s">
        <v>472</v>
      </c>
      <c r="F86" s="176">
        <f t="shared" si="13"/>
        <v>44263</v>
      </c>
      <c r="G86" s="176">
        <f t="shared" si="13"/>
        <v>44263</v>
      </c>
      <c r="H86" s="69" t="s">
        <v>422</v>
      </c>
    </row>
    <row r="87" spans="1:8" s="99" customFormat="1" ht="14.25" customHeight="1">
      <c r="A87" s="60">
        <v>77</v>
      </c>
      <c r="B87" s="73" t="s">
        <v>473</v>
      </c>
      <c r="C87" s="111">
        <v>8110051180</v>
      </c>
      <c r="D87" s="60">
        <v>120</v>
      </c>
      <c r="E87" s="69" t="s">
        <v>474</v>
      </c>
      <c r="F87" s="176">
        <v>44263</v>
      </c>
      <c r="G87" s="176">
        <v>44263</v>
      </c>
      <c r="H87" s="69" t="s">
        <v>422</v>
      </c>
    </row>
    <row r="88" spans="1:8" s="99" customFormat="1" ht="14.25" customHeight="1">
      <c r="A88" s="60">
        <v>78</v>
      </c>
      <c r="B88" s="70" t="s">
        <v>258</v>
      </c>
      <c r="C88" s="111">
        <v>8110051180</v>
      </c>
      <c r="D88" s="60">
        <v>200</v>
      </c>
      <c r="E88" s="69"/>
      <c r="F88" s="176" t="str">
        <f aca="true" t="shared" si="14" ref="F88:G90">F89</f>
        <v>524,00</v>
      </c>
      <c r="G88" s="176" t="str">
        <f t="shared" si="14"/>
        <v>1812,00</v>
      </c>
      <c r="H88" s="69" t="s">
        <v>422</v>
      </c>
    </row>
    <row r="89" spans="1:8" s="99" customFormat="1" ht="27" customHeight="1">
      <c r="A89" s="60">
        <v>79</v>
      </c>
      <c r="B89" s="70" t="s">
        <v>259</v>
      </c>
      <c r="C89" s="111">
        <v>8110051180</v>
      </c>
      <c r="D89" s="60">
        <v>240</v>
      </c>
      <c r="E89" s="69"/>
      <c r="F89" s="176" t="str">
        <f t="shared" si="14"/>
        <v>524,00</v>
      </c>
      <c r="G89" s="176" t="str">
        <f t="shared" si="14"/>
        <v>1812,00</v>
      </c>
      <c r="H89" s="69" t="s">
        <v>422</v>
      </c>
    </row>
    <row r="90" spans="1:8" s="99" customFormat="1" ht="14.25" customHeight="1">
      <c r="A90" s="60">
        <v>80</v>
      </c>
      <c r="B90" s="73" t="s">
        <v>480</v>
      </c>
      <c r="C90" s="111">
        <v>8110051180</v>
      </c>
      <c r="D90" s="60">
        <v>240</v>
      </c>
      <c r="E90" s="69" t="s">
        <v>472</v>
      </c>
      <c r="F90" s="176" t="str">
        <f t="shared" si="14"/>
        <v>524,00</v>
      </c>
      <c r="G90" s="176" t="str">
        <f t="shared" si="14"/>
        <v>1812,00</v>
      </c>
      <c r="H90" s="69" t="s">
        <v>422</v>
      </c>
    </row>
    <row r="91" spans="1:8" s="99" customFormat="1" ht="14.25" customHeight="1">
      <c r="A91" s="60">
        <v>81</v>
      </c>
      <c r="B91" s="73" t="s">
        <v>473</v>
      </c>
      <c r="C91" s="111">
        <v>8110051180</v>
      </c>
      <c r="D91" s="60">
        <v>240</v>
      </c>
      <c r="E91" s="69" t="s">
        <v>474</v>
      </c>
      <c r="F91" s="69" t="s">
        <v>483</v>
      </c>
      <c r="G91" s="69" t="s">
        <v>484</v>
      </c>
      <c r="H91" s="69" t="s">
        <v>422</v>
      </c>
    </row>
    <row r="92" spans="1:8" s="99" customFormat="1" ht="57" customHeight="1">
      <c r="A92" s="60">
        <v>82</v>
      </c>
      <c r="B92" s="59" t="s">
        <v>476</v>
      </c>
      <c r="C92" s="110">
        <v>8110075140</v>
      </c>
      <c r="D92" s="63"/>
      <c r="E92" s="65"/>
      <c r="F92" s="165" t="str">
        <f aca="true" t="shared" si="15" ref="F92:H95">F93</f>
        <v>1301,00</v>
      </c>
      <c r="G92" s="165" t="str">
        <f t="shared" si="15"/>
        <v>1301,00</v>
      </c>
      <c r="H92" s="165" t="str">
        <f t="shared" si="15"/>
        <v>1301,00</v>
      </c>
    </row>
    <row r="93" spans="1:8" s="99" customFormat="1" ht="16.5" customHeight="1">
      <c r="A93" s="60">
        <v>83</v>
      </c>
      <c r="B93" s="70" t="s">
        <v>258</v>
      </c>
      <c r="C93" s="111">
        <v>8110075140</v>
      </c>
      <c r="D93" s="60">
        <v>200</v>
      </c>
      <c r="E93" s="69"/>
      <c r="F93" s="176" t="str">
        <f t="shared" si="15"/>
        <v>1301,00</v>
      </c>
      <c r="G93" s="176" t="str">
        <f t="shared" si="15"/>
        <v>1301,00</v>
      </c>
      <c r="H93" s="176" t="str">
        <f t="shared" si="15"/>
        <v>1301,00</v>
      </c>
    </row>
    <row r="94" spans="1:8" s="99" customFormat="1" ht="28.5" customHeight="1">
      <c r="A94" s="60">
        <v>84</v>
      </c>
      <c r="B94" s="70" t="s">
        <v>259</v>
      </c>
      <c r="C94" s="111">
        <v>8110075140</v>
      </c>
      <c r="D94" s="60">
        <v>240</v>
      </c>
      <c r="E94" s="69"/>
      <c r="F94" s="176" t="str">
        <f t="shared" si="15"/>
        <v>1301,00</v>
      </c>
      <c r="G94" s="176" t="str">
        <f t="shared" si="15"/>
        <v>1301,00</v>
      </c>
      <c r="H94" s="176" t="str">
        <f t="shared" si="15"/>
        <v>1301,00</v>
      </c>
    </row>
    <row r="95" spans="1:8" s="99" customFormat="1" ht="14.25" customHeight="1">
      <c r="A95" s="60">
        <v>85</v>
      </c>
      <c r="B95" s="76" t="s">
        <v>195</v>
      </c>
      <c r="C95" s="111">
        <v>8110075140</v>
      </c>
      <c r="D95" s="60">
        <v>240</v>
      </c>
      <c r="E95" s="69" t="s">
        <v>203</v>
      </c>
      <c r="F95" s="176" t="str">
        <f t="shared" si="15"/>
        <v>1301,00</v>
      </c>
      <c r="G95" s="176" t="str">
        <f t="shared" si="15"/>
        <v>1301,00</v>
      </c>
      <c r="H95" s="176" t="str">
        <f t="shared" si="15"/>
        <v>1301,00</v>
      </c>
    </row>
    <row r="96" spans="1:8" s="99" customFormat="1" ht="14.25" customHeight="1">
      <c r="A96" s="60">
        <v>86</v>
      </c>
      <c r="B96" s="82" t="s">
        <v>213</v>
      </c>
      <c r="C96" s="111">
        <v>8110075140</v>
      </c>
      <c r="D96" s="60">
        <v>240</v>
      </c>
      <c r="E96" s="69" t="s">
        <v>222</v>
      </c>
      <c r="F96" s="69" t="s">
        <v>477</v>
      </c>
      <c r="G96" s="69" t="s">
        <v>477</v>
      </c>
      <c r="H96" s="69" t="s">
        <v>477</v>
      </c>
    </row>
    <row r="97" spans="1:8" ht="38.25">
      <c r="A97" s="60">
        <v>87</v>
      </c>
      <c r="B97" s="164" t="s">
        <v>12</v>
      </c>
      <c r="C97" s="110">
        <v>8110080050</v>
      </c>
      <c r="D97" s="63"/>
      <c r="E97" s="65"/>
      <c r="F97" s="65" t="str">
        <f aca="true" t="shared" si="16" ref="F97:H100">+F98</f>
        <v>1500,00</v>
      </c>
      <c r="G97" s="65" t="str">
        <f t="shared" si="16"/>
        <v>1500,00</v>
      </c>
      <c r="H97" s="65" t="str">
        <f t="shared" si="16"/>
        <v>1500,00</v>
      </c>
    </row>
    <row r="98" spans="1:8" ht="12.75">
      <c r="A98" s="60">
        <v>88</v>
      </c>
      <c r="B98" s="136" t="s">
        <v>9</v>
      </c>
      <c r="C98" s="111">
        <v>8110080050</v>
      </c>
      <c r="D98" s="60">
        <v>800</v>
      </c>
      <c r="E98" s="69"/>
      <c r="F98" s="69" t="str">
        <f t="shared" si="16"/>
        <v>1500,00</v>
      </c>
      <c r="G98" s="69" t="str">
        <f t="shared" si="16"/>
        <v>1500,00</v>
      </c>
      <c r="H98" s="69" t="str">
        <f t="shared" si="16"/>
        <v>1500,00</v>
      </c>
    </row>
    <row r="99" spans="1:8" ht="12.75">
      <c r="A99" s="60">
        <v>89</v>
      </c>
      <c r="B99" s="136" t="s">
        <v>56</v>
      </c>
      <c r="C99" s="111">
        <v>8110080050</v>
      </c>
      <c r="D99" s="60">
        <v>870</v>
      </c>
      <c r="E99" s="69"/>
      <c r="F99" s="69" t="str">
        <f t="shared" si="16"/>
        <v>1500,00</v>
      </c>
      <c r="G99" s="69" t="str">
        <f t="shared" si="16"/>
        <v>1500,00</v>
      </c>
      <c r="H99" s="69" t="str">
        <f t="shared" si="16"/>
        <v>1500,00</v>
      </c>
    </row>
    <row r="100" spans="1:8" ht="12.75">
      <c r="A100" s="60">
        <v>90</v>
      </c>
      <c r="B100" s="136" t="s">
        <v>195</v>
      </c>
      <c r="C100" s="111">
        <v>8110080050</v>
      </c>
      <c r="D100" s="60">
        <v>870</v>
      </c>
      <c r="E100" s="69" t="s">
        <v>203</v>
      </c>
      <c r="F100" s="69" t="str">
        <f t="shared" si="16"/>
        <v>1500,00</v>
      </c>
      <c r="G100" s="69" t="str">
        <f t="shared" si="16"/>
        <v>1500,00</v>
      </c>
      <c r="H100" s="69" t="str">
        <f t="shared" si="16"/>
        <v>1500,00</v>
      </c>
    </row>
    <row r="101" spans="1:8" ht="12.75">
      <c r="A101" s="60">
        <v>91</v>
      </c>
      <c r="B101" s="136" t="s">
        <v>198</v>
      </c>
      <c r="C101" s="111">
        <v>8110080050</v>
      </c>
      <c r="D101" s="60">
        <v>870</v>
      </c>
      <c r="E101" s="69" t="s">
        <v>221</v>
      </c>
      <c r="F101" s="69" t="s">
        <v>418</v>
      </c>
      <c r="G101" s="69" t="s">
        <v>418</v>
      </c>
      <c r="H101" s="69" t="s">
        <v>418</v>
      </c>
    </row>
    <row r="102" spans="1:8" ht="38.25">
      <c r="A102" s="60">
        <v>92</v>
      </c>
      <c r="B102" s="164" t="s">
        <v>5</v>
      </c>
      <c r="C102" s="110">
        <v>8110080210</v>
      </c>
      <c r="D102" s="63"/>
      <c r="E102" s="65"/>
      <c r="F102" s="165">
        <f>+F103+F107+F111</f>
        <v>3676625.82</v>
      </c>
      <c r="G102" s="165">
        <f>+G103+G107+G111</f>
        <v>3454059.49</v>
      </c>
      <c r="H102" s="165">
        <f>+H103+H107+H111</f>
        <v>3321830.04</v>
      </c>
    </row>
    <row r="103" spans="1:8" ht="38.25">
      <c r="A103" s="60">
        <v>93</v>
      </c>
      <c r="B103" s="136" t="s">
        <v>260</v>
      </c>
      <c r="C103" s="111">
        <v>8110080210</v>
      </c>
      <c r="D103" s="60">
        <v>100</v>
      </c>
      <c r="E103" s="69"/>
      <c r="F103" s="69">
        <f aca="true" t="shared" si="17" ref="F103:H104">+F104</f>
        <v>2394631.11</v>
      </c>
      <c r="G103" s="69">
        <f t="shared" si="17"/>
        <v>2394631.11</v>
      </c>
      <c r="H103" s="69">
        <f t="shared" si="17"/>
        <v>2394631.11</v>
      </c>
    </row>
    <row r="104" spans="1:8" ht="19.5" customHeight="1">
      <c r="A104" s="60">
        <v>94</v>
      </c>
      <c r="B104" s="70" t="s">
        <v>261</v>
      </c>
      <c r="C104" s="111">
        <v>8110080210</v>
      </c>
      <c r="D104" s="60">
        <v>120</v>
      </c>
      <c r="E104" s="69"/>
      <c r="F104" s="69">
        <f t="shared" si="17"/>
        <v>2394631.11</v>
      </c>
      <c r="G104" s="69">
        <f t="shared" si="17"/>
        <v>2394631.11</v>
      </c>
      <c r="H104" s="69">
        <f t="shared" si="17"/>
        <v>2394631.11</v>
      </c>
    </row>
    <row r="105" spans="1:8" ht="12.75">
      <c r="A105" s="60">
        <v>95</v>
      </c>
      <c r="B105" s="70" t="s">
        <v>195</v>
      </c>
      <c r="C105" s="111">
        <v>8110080210</v>
      </c>
      <c r="D105" s="60">
        <v>120</v>
      </c>
      <c r="E105" s="69" t="s">
        <v>203</v>
      </c>
      <c r="F105" s="69">
        <v>2394631.11</v>
      </c>
      <c r="G105" s="69">
        <v>2394631.11</v>
      </c>
      <c r="H105" s="69">
        <v>2394631.11</v>
      </c>
    </row>
    <row r="106" spans="1:8" ht="25.5">
      <c r="A106" s="60">
        <v>96</v>
      </c>
      <c r="B106" s="136" t="s">
        <v>57</v>
      </c>
      <c r="C106" s="111">
        <v>8110080210</v>
      </c>
      <c r="D106" s="60">
        <v>120</v>
      </c>
      <c r="E106" s="69" t="s">
        <v>205</v>
      </c>
      <c r="F106" s="69" t="s">
        <v>415</v>
      </c>
      <c r="G106" s="69" t="s">
        <v>415</v>
      </c>
      <c r="H106" s="69" t="s">
        <v>415</v>
      </c>
    </row>
    <row r="107" spans="1:8" ht="17.25" customHeight="1">
      <c r="A107" s="60">
        <v>97</v>
      </c>
      <c r="B107" s="70" t="s">
        <v>258</v>
      </c>
      <c r="C107" s="111">
        <v>8110080210</v>
      </c>
      <c r="D107" s="60">
        <v>200</v>
      </c>
      <c r="E107" s="69"/>
      <c r="F107" s="69" t="str">
        <f aca="true" t="shared" si="18" ref="F107:H109">+F108</f>
        <v>1278471,71</v>
      </c>
      <c r="G107" s="69" t="str">
        <f t="shared" si="18"/>
        <v>1055904,72</v>
      </c>
      <c r="H107" s="69" t="str">
        <f t="shared" si="18"/>
        <v>923675,27</v>
      </c>
    </row>
    <row r="108" spans="1:8" ht="25.5">
      <c r="A108" s="60">
        <v>98</v>
      </c>
      <c r="B108" s="70" t="s">
        <v>259</v>
      </c>
      <c r="C108" s="111">
        <v>8110080210</v>
      </c>
      <c r="D108" s="60">
        <v>240</v>
      </c>
      <c r="E108" s="69"/>
      <c r="F108" s="69" t="str">
        <f t="shared" si="18"/>
        <v>1278471,71</v>
      </c>
      <c r="G108" s="69" t="str">
        <f t="shared" si="18"/>
        <v>1055904,72</v>
      </c>
      <c r="H108" s="69" t="str">
        <f t="shared" si="18"/>
        <v>923675,27</v>
      </c>
    </row>
    <row r="109" spans="1:8" ht="12.75">
      <c r="A109" s="60">
        <v>99</v>
      </c>
      <c r="B109" s="70" t="s">
        <v>195</v>
      </c>
      <c r="C109" s="111">
        <v>8110080210</v>
      </c>
      <c r="D109" s="60">
        <v>240</v>
      </c>
      <c r="E109" s="69" t="s">
        <v>203</v>
      </c>
      <c r="F109" s="69" t="str">
        <f t="shared" si="18"/>
        <v>1278471,71</v>
      </c>
      <c r="G109" s="69" t="str">
        <f t="shared" si="18"/>
        <v>1055904,72</v>
      </c>
      <c r="H109" s="69" t="str">
        <f t="shared" si="18"/>
        <v>923675,27</v>
      </c>
    </row>
    <row r="110" spans="1:8" ht="24.75" customHeight="1">
      <c r="A110" s="60">
        <v>100</v>
      </c>
      <c r="B110" s="70" t="s">
        <v>57</v>
      </c>
      <c r="C110" s="111">
        <v>8110080210</v>
      </c>
      <c r="D110" s="60">
        <v>240</v>
      </c>
      <c r="E110" s="69" t="s">
        <v>205</v>
      </c>
      <c r="F110" s="69" t="s">
        <v>416</v>
      </c>
      <c r="G110" s="69" t="s">
        <v>475</v>
      </c>
      <c r="H110" s="69" t="s">
        <v>493</v>
      </c>
    </row>
    <row r="111" spans="1:8" ht="12.75">
      <c r="A111" s="60">
        <v>101</v>
      </c>
      <c r="B111" s="70" t="s">
        <v>58</v>
      </c>
      <c r="C111" s="111">
        <v>8110080210</v>
      </c>
      <c r="D111" s="60">
        <v>800</v>
      </c>
      <c r="E111" s="69"/>
      <c r="F111" s="69" t="str">
        <f aca="true" t="shared" si="19" ref="F111:H112">+F112</f>
        <v>3523,00</v>
      </c>
      <c r="G111" s="69" t="str">
        <f t="shared" si="19"/>
        <v>3523,66</v>
      </c>
      <c r="H111" s="69" t="str">
        <f t="shared" si="19"/>
        <v>3523,66</v>
      </c>
    </row>
    <row r="112" spans="1:8" ht="12.75">
      <c r="A112" s="60">
        <v>102</v>
      </c>
      <c r="B112" s="70" t="s">
        <v>10</v>
      </c>
      <c r="C112" s="111">
        <v>8110080210</v>
      </c>
      <c r="D112" s="60">
        <v>850</v>
      </c>
      <c r="E112" s="69"/>
      <c r="F112" s="69" t="str">
        <f t="shared" si="19"/>
        <v>3523,00</v>
      </c>
      <c r="G112" s="69" t="str">
        <f t="shared" si="19"/>
        <v>3523,66</v>
      </c>
      <c r="H112" s="69" t="str">
        <f t="shared" si="19"/>
        <v>3523,66</v>
      </c>
    </row>
    <row r="113" spans="1:8" ht="12.75">
      <c r="A113" s="60">
        <v>103</v>
      </c>
      <c r="B113" s="70" t="s">
        <v>195</v>
      </c>
      <c r="C113" s="111">
        <v>8110080210</v>
      </c>
      <c r="D113" s="60">
        <v>850</v>
      </c>
      <c r="E113" s="69" t="s">
        <v>203</v>
      </c>
      <c r="F113" s="69" t="str">
        <f>+F114</f>
        <v>3523,00</v>
      </c>
      <c r="G113" s="69" t="s">
        <v>442</v>
      </c>
      <c r="H113" s="69" t="s">
        <v>442</v>
      </c>
    </row>
    <row r="114" spans="1:8" ht="27" customHeight="1">
      <c r="A114" s="60">
        <v>104</v>
      </c>
      <c r="B114" s="70" t="s">
        <v>57</v>
      </c>
      <c r="C114" s="111">
        <v>8110080210</v>
      </c>
      <c r="D114" s="60">
        <v>850</v>
      </c>
      <c r="E114" s="69" t="s">
        <v>205</v>
      </c>
      <c r="F114" s="69" t="s">
        <v>417</v>
      </c>
      <c r="G114" s="69" t="s">
        <v>442</v>
      </c>
      <c r="H114" s="69" t="s">
        <v>442</v>
      </c>
    </row>
    <row r="115" spans="1:8" s="99" customFormat="1" ht="69.75" customHeight="1">
      <c r="A115" s="63">
        <v>105</v>
      </c>
      <c r="B115" s="59" t="s">
        <v>291</v>
      </c>
      <c r="C115" s="110">
        <v>8110082090</v>
      </c>
      <c r="D115" s="63"/>
      <c r="E115" s="65"/>
      <c r="F115" s="65" t="str">
        <f aca="true" t="shared" si="20" ref="F115:H118">F116</f>
        <v>26404,00</v>
      </c>
      <c r="G115" s="65" t="str">
        <f t="shared" si="20"/>
        <v>26404,00</v>
      </c>
      <c r="H115" s="65" t="str">
        <f t="shared" si="20"/>
        <v>26404,00</v>
      </c>
    </row>
    <row r="116" spans="1:8" ht="18" customHeight="1">
      <c r="A116" s="60">
        <v>106</v>
      </c>
      <c r="B116" s="73" t="s">
        <v>277</v>
      </c>
      <c r="C116" s="111">
        <v>8110082090</v>
      </c>
      <c r="D116" s="60">
        <v>500</v>
      </c>
      <c r="E116" s="69"/>
      <c r="F116" s="69" t="str">
        <f t="shared" si="20"/>
        <v>26404,00</v>
      </c>
      <c r="G116" s="69" t="str">
        <f t="shared" si="20"/>
        <v>26404,00</v>
      </c>
      <c r="H116" s="69" t="str">
        <f t="shared" si="20"/>
        <v>26404,00</v>
      </c>
    </row>
    <row r="117" spans="1:8" ht="14.25" customHeight="1">
      <c r="A117" s="60">
        <v>107</v>
      </c>
      <c r="B117" s="73" t="s">
        <v>190</v>
      </c>
      <c r="C117" s="111">
        <v>8110082090</v>
      </c>
      <c r="D117" s="60">
        <v>540</v>
      </c>
      <c r="E117" s="69"/>
      <c r="F117" s="69" t="str">
        <f t="shared" si="20"/>
        <v>26404,00</v>
      </c>
      <c r="G117" s="69" t="str">
        <f t="shared" si="20"/>
        <v>26404,00</v>
      </c>
      <c r="H117" s="69" t="str">
        <f t="shared" si="20"/>
        <v>26404,00</v>
      </c>
    </row>
    <row r="118" spans="1:8" ht="30.75" customHeight="1">
      <c r="A118" s="60">
        <v>108</v>
      </c>
      <c r="B118" s="73" t="s">
        <v>283</v>
      </c>
      <c r="C118" s="111">
        <v>8110082090</v>
      </c>
      <c r="D118" s="60">
        <v>540</v>
      </c>
      <c r="E118" s="69" t="s">
        <v>284</v>
      </c>
      <c r="F118" s="69" t="str">
        <f t="shared" si="20"/>
        <v>26404,00</v>
      </c>
      <c r="G118" s="69" t="str">
        <f t="shared" si="20"/>
        <v>26404,00</v>
      </c>
      <c r="H118" s="69" t="str">
        <f t="shared" si="20"/>
        <v>26404,00</v>
      </c>
    </row>
    <row r="119" spans="1:8" ht="18" customHeight="1">
      <c r="A119" s="60">
        <v>109</v>
      </c>
      <c r="B119" s="73" t="s">
        <v>292</v>
      </c>
      <c r="C119" s="111">
        <v>8110082090</v>
      </c>
      <c r="D119" s="60">
        <v>540</v>
      </c>
      <c r="E119" s="69" t="s">
        <v>285</v>
      </c>
      <c r="F119" s="69" t="s">
        <v>441</v>
      </c>
      <c r="G119" s="69" t="s">
        <v>441</v>
      </c>
      <c r="H119" s="69" t="s">
        <v>441</v>
      </c>
    </row>
    <row r="120" spans="1:8" ht="25.5">
      <c r="A120" s="60">
        <v>110</v>
      </c>
      <c r="B120" s="66" t="s">
        <v>66</v>
      </c>
      <c r="C120" s="110">
        <v>9100000000</v>
      </c>
      <c r="D120" s="63"/>
      <c r="E120" s="65"/>
      <c r="F120" s="65">
        <f aca="true" t="shared" si="21" ref="F120:H125">+F121</f>
        <v>940189.82</v>
      </c>
      <c r="G120" s="65">
        <f t="shared" si="21"/>
        <v>940189.82</v>
      </c>
      <c r="H120" s="65">
        <f t="shared" si="21"/>
        <v>940189.82</v>
      </c>
    </row>
    <row r="121" spans="1:8" ht="12.75">
      <c r="A121" s="60">
        <v>111</v>
      </c>
      <c r="B121" s="136" t="s">
        <v>163</v>
      </c>
      <c r="C121" s="111">
        <v>9110000000</v>
      </c>
      <c r="D121" s="60"/>
      <c r="E121" s="69"/>
      <c r="F121" s="69">
        <f t="shared" si="21"/>
        <v>940189.82</v>
      </c>
      <c r="G121" s="69">
        <f t="shared" si="21"/>
        <v>940189.82</v>
      </c>
      <c r="H121" s="69">
        <f t="shared" si="21"/>
        <v>940189.82</v>
      </c>
    </row>
    <row r="122" spans="1:8" ht="38.25">
      <c r="A122" s="60">
        <v>112</v>
      </c>
      <c r="B122" s="136" t="s">
        <v>1</v>
      </c>
      <c r="C122" s="111">
        <v>9110080210</v>
      </c>
      <c r="D122" s="60"/>
      <c r="E122" s="69"/>
      <c r="F122" s="69">
        <f t="shared" si="21"/>
        <v>940189.82</v>
      </c>
      <c r="G122" s="69">
        <f t="shared" si="21"/>
        <v>940189.82</v>
      </c>
      <c r="H122" s="69">
        <f t="shared" si="21"/>
        <v>940189.82</v>
      </c>
    </row>
    <row r="123" spans="1:8" ht="38.25">
      <c r="A123" s="60">
        <v>113</v>
      </c>
      <c r="B123" s="136" t="s">
        <v>260</v>
      </c>
      <c r="C123" s="111">
        <v>9110080210</v>
      </c>
      <c r="D123" s="60">
        <v>100</v>
      </c>
      <c r="E123" s="69"/>
      <c r="F123" s="69">
        <f t="shared" si="21"/>
        <v>940189.82</v>
      </c>
      <c r="G123" s="69">
        <f t="shared" si="21"/>
        <v>940189.82</v>
      </c>
      <c r="H123" s="69">
        <f t="shared" si="21"/>
        <v>940189.82</v>
      </c>
    </row>
    <row r="124" spans="1:8" ht="12.75">
      <c r="A124" s="60">
        <v>114</v>
      </c>
      <c r="B124" s="70" t="s">
        <v>261</v>
      </c>
      <c r="C124" s="111">
        <v>9110080210</v>
      </c>
      <c r="D124" s="60">
        <v>120</v>
      </c>
      <c r="E124" s="69"/>
      <c r="F124" s="69">
        <f t="shared" si="21"/>
        <v>940189.82</v>
      </c>
      <c r="G124" s="69">
        <f t="shared" si="21"/>
        <v>940189.82</v>
      </c>
      <c r="H124" s="69">
        <f t="shared" si="21"/>
        <v>940189.82</v>
      </c>
    </row>
    <row r="125" spans="1:8" ht="12.75">
      <c r="A125" s="60">
        <v>115</v>
      </c>
      <c r="B125" s="70" t="s">
        <v>195</v>
      </c>
      <c r="C125" s="111">
        <v>9110080210</v>
      </c>
      <c r="D125" s="60">
        <v>120</v>
      </c>
      <c r="E125" s="69" t="s">
        <v>203</v>
      </c>
      <c r="F125" s="69">
        <f t="shared" si="21"/>
        <v>940189.82</v>
      </c>
      <c r="G125" s="69">
        <f t="shared" si="21"/>
        <v>940189.82</v>
      </c>
      <c r="H125" s="69">
        <f t="shared" si="21"/>
        <v>940189.82</v>
      </c>
    </row>
    <row r="126" spans="1:8" ht="25.5">
      <c r="A126" s="60">
        <v>116</v>
      </c>
      <c r="B126" s="136" t="s">
        <v>196</v>
      </c>
      <c r="C126" s="111">
        <v>9110080210</v>
      </c>
      <c r="D126" s="60">
        <v>120</v>
      </c>
      <c r="E126" s="69" t="s">
        <v>204</v>
      </c>
      <c r="F126" s="69">
        <v>940189.82</v>
      </c>
      <c r="G126" s="69">
        <v>940189.82</v>
      </c>
      <c r="H126" s="69">
        <v>940189.82</v>
      </c>
    </row>
    <row r="127" spans="1:8" ht="12.75">
      <c r="A127" s="60">
        <v>117</v>
      </c>
      <c r="B127" s="136" t="s">
        <v>271</v>
      </c>
      <c r="C127" s="111"/>
      <c r="D127" s="60"/>
      <c r="E127" s="69"/>
      <c r="F127" s="69"/>
      <c r="G127" s="166">
        <v>160395.49</v>
      </c>
      <c r="H127" s="166">
        <v>311244.78</v>
      </c>
    </row>
    <row r="128" spans="1:8" ht="12.75">
      <c r="A128" s="225" t="s">
        <v>272</v>
      </c>
      <c r="B128" s="225"/>
      <c r="C128" s="59"/>
      <c r="D128" s="63"/>
      <c r="E128" s="65"/>
      <c r="F128" s="165">
        <f>+F120+F81+F70+F59+F38+F12</f>
        <v>8751645</v>
      </c>
      <c r="G128" s="165">
        <f>+G11+G81+G120+G127</f>
        <v>7278922.16</v>
      </c>
      <c r="H128" s="165">
        <f>+H11+H81+H120+H127</f>
        <v>7110129.000000001</v>
      </c>
    </row>
  </sheetData>
  <sheetProtection/>
  <mergeCells count="13">
    <mergeCell ref="D8:D9"/>
    <mergeCell ref="E8:E9"/>
    <mergeCell ref="F8:F9"/>
    <mergeCell ref="B4:F4"/>
    <mergeCell ref="C3:F3"/>
    <mergeCell ref="B2:F2"/>
    <mergeCell ref="H8:H9"/>
    <mergeCell ref="A128:B128"/>
    <mergeCell ref="A6:F6"/>
    <mergeCell ref="A8:A9"/>
    <mergeCell ref="B8:B9"/>
    <mergeCell ref="C8:C9"/>
    <mergeCell ref="G8:G9"/>
  </mergeCells>
  <printOptions/>
  <pageMargins left="0.7874015748031497" right="0.3937007874015748" top="0.984251968503937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Ирина</cp:lastModifiedBy>
  <cp:lastPrinted>2020-11-14T16:18:17Z</cp:lastPrinted>
  <dcterms:created xsi:type="dcterms:W3CDTF">2010-12-02T07:50:49Z</dcterms:created>
  <dcterms:modified xsi:type="dcterms:W3CDTF">2020-11-14T16:19:42Z</dcterms:modified>
  <cp:category/>
  <cp:version/>
  <cp:contentType/>
  <cp:contentStatus/>
</cp:coreProperties>
</file>