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firstSheet="1" activeTab="1"/>
  </bookViews>
  <sheets>
    <sheet name="текст" sheetId="1" r:id="rId1"/>
    <sheet name="Прил1 Источники" sheetId="2" r:id="rId2"/>
    <sheet name="Прил 2 Доходы 2022-24" sheetId="3" r:id="rId3"/>
    <sheet name="Прил 3 Расходы 2022-24" sheetId="4" r:id="rId4"/>
    <sheet name="Прил 4 Ведом.структура 2022-24" sheetId="5" r:id="rId5"/>
    <sheet name="Прил 5 ЦСР,ВР,РП)2022-24" sheetId="6" r:id="rId6"/>
    <sheet name="Лист1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<sst xmlns="http://schemas.openxmlformats.org/spreadsheetml/2006/main" count="838" uniqueCount="408">
  <si>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</si>
  <si>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</si>
  <si>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</si>
  <si>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</si>
  <si>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</si>
  <si>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</si>
  <si>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</si>
  <si>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</si>
  <si>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</si>
  <si>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</si>
  <si>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</si>
  <si>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</si>
  <si>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</si>
  <si>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</si>
  <si>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</si>
  <si>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</si>
  <si>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</si>
  <si>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</si>
  <si>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</si>
  <si>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0314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</si>
  <si>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</si>
  <si>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</si>
  <si>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</si>
  <si>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</si>
  <si>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</si>
  <si>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</si>
  <si>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</si>
  <si>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</si>
  <si>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 xml:space="preserve"> членов выборных органов местного самоуправления, и должностных окладов</t>
  </si>
  <si>
    <t>по должностям  муниципальной службы.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</si>
  <si>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</si>
  <si>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</si>
  <si>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</si>
  <si>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</si>
  <si>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</si>
  <si>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</si>
  <si>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</si>
  <si>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</si>
  <si>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</si>
  <si>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</si>
  <si>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</si>
  <si>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</si>
  <si>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</si>
  <si>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</si>
  <si>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</si>
  <si>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</si>
  <si>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</si>
  <si>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</si>
  <si>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</si>
  <si>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</si>
  <si>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</si>
  <si>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</si>
  <si>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</si>
  <si>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</si>
  <si>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</si>
  <si>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</si>
  <si>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r>
      <t xml:space="preserve">        2. </t>
    </r>
    <r>
      <rPr>
        <sz val="12"/>
        <rFont val="Times New Roman"/>
        <family val="1"/>
      </rPr>
      <t>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  </r>
  </si>
  <si>
    <r>
      <t xml:space="preserve">        3. </t>
    </r>
    <r>
      <rPr>
        <sz val="12"/>
        <rFont val="Times New Roman"/>
        <family val="1"/>
      </rPr>
      <t>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  </r>
  </si>
  <si>
    <r>
      <t xml:space="preserve">          4. </t>
    </r>
    <r>
      <rPr>
        <sz val="12"/>
        <rFont val="Times New Roman"/>
        <family val="1"/>
      </rPr>
      <t>Администрация Пятковского сельсовета осуществляет зачисление денежных средств на лицевые счета соответствующих муниципальных бюджетных учреждений,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финансирования.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</si>
  <si>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</si>
  <si>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</si>
  <si>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</si>
  <si>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</si>
  <si>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</si>
  <si>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</si>
  <si>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</si>
  <si>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</si>
  <si>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</si>
  <si>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</si>
  <si>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</si>
  <si>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</si>
  <si>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</si>
  <si>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</si>
  <si>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</si>
  <si>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</si>
  <si>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</si>
  <si>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</si>
  <si>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</si>
  <si>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</si>
  <si>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</si>
  <si>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</si>
  <si>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</si>
  <si>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</si>
  <si>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</si>
  <si>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</si>
  <si>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</si>
  <si>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</si>
  <si>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</si>
  <si>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</si>
  <si>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</si>
  <si>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</si>
  <si>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</si>
  <si>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</si>
  <si>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</si>
  <si>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</si>
  <si>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</si>
  <si>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</si>
  <si>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</si>
  <si>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</si>
  <si>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</si>
  <si>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</si>
  <si>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</si>
  <si>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</si>
  <si>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</si>
  <si>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</si>
  <si>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</si>
  <si>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</si>
  <si>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</si>
  <si>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</si>
  <si>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</si>
  <si>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</si>
  <si>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</si>
  <si>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</si>
  <si>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</si>
  <si>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</si>
  <si>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</si>
  <si>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</si>
  <si>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</si>
  <si>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</si>
  <si>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</si>
  <si>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</si>
  <si>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</si>
  <si>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</si>
  <si>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</si>
  <si>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</si>
  <si>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</si>
  <si>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</si>
  <si>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</si>
  <si>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</si>
  <si>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</si>
  <si>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</si>
  <si>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</si>
  <si>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</si>
  <si>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</si>
  <si>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</si>
  <si>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</si>
  <si>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</si>
  <si>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</si>
  <si>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</si>
  <si>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</si>
  <si>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</si>
  <si>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</si>
  <si>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</si>
  <si>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</si>
  <si>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</si>
  <si>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</si>
  <si>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</si>
  <si>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</si>
  <si>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</si>
  <si>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</si>
  <si>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</si>
  <si>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</si>
  <si>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</si>
  <si>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</si>
  <si>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</si>
  <si>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</si>
  <si>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</si>
  <si>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</si>
  <si>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</si>
  <si>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</si>
  <si>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</si>
  <si>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</si>
  <si>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</si>
  <si>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</si>
  <si>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</si>
  <si>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</si>
  <si>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</si>
  <si>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</si>
  <si>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</si>
  <si>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</si>
  <si>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</si>
  <si>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</si>
  <si>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</si>
  <si>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</si>
  <si>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</si>
  <si>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</si>
  <si>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</si>
  <si>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</si>
  <si>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</si>
  <si>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</si>
  <si>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</si>
  <si>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</si>
  <si>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</si>
  <si>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</si>
  <si>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</si>
  <si>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</si>
  <si>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</si>
  <si>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 xml:space="preserve">      Статья 1. Основные характеристики бюджета поселения                                                                                                                               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</si>
  <si>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</si>
  <si>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</si>
  <si>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</si>
  <si>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</si>
  <si>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</si>
  <si>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</si>
  <si>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</si>
  <si>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</si>
  <si>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</si>
  <si>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</si>
  <si>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</si>
  <si>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</si>
  <si>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      Установить, что публичные нормативные обязательства поселения не принимаются.</t>
  </si>
  <si>
    <t xml:space="preserve">     4) источники внутреннего финансирования дефицита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</si>
  <si>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r>
      <t xml:space="preserve">        </t>
    </r>
    <r>
      <rPr>
        <b/>
        <sz val="12"/>
        <rFont val="Times New Roman"/>
        <family val="1"/>
      </rPr>
      <t>классификации Российской Федерации</t>
    </r>
  </si>
  <si>
    <t xml:space="preserve">     сельсовета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</si>
  <si>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</si>
  <si>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</si>
  <si>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</si>
  <si>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</si>
  <si>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</si>
  <si>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</si>
  <si>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</si>
  <si>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</si>
  <si>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</si>
  <si>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</si>
  <si>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</si>
  <si>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</si>
  <si>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Условно утвержденные</t>
  </si>
  <si>
    <t>Итого</t>
  </si>
  <si>
    <t>500</t>
  </si>
  <si>
    <t>540</t>
  </si>
  <si>
    <t>Межбюджетные трансферты</t>
  </si>
  <si>
    <t>0</t>
  </si>
  <si>
    <t>Содержание автомобильных дорог и инженерных сооружений на них в границах   поселений 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.</t>
  </si>
  <si>
    <t>04</t>
  </si>
  <si>
    <t>09</t>
  </si>
  <si>
    <t>0120082120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</si>
  <si>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</si>
  <si>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</si>
  <si>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</si>
  <si>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</si>
  <si>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</si>
  <si>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</si>
  <si>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</si>
  <si>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</si>
  <si>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</si>
  <si>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</si>
  <si>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Глава сельсовета                                                       Т.И.Тюлькова</t>
  </si>
  <si>
    <t>828 2 02 15000 00 0000 150</t>
  </si>
  <si>
    <t>828 2 02 15001 00 0000 150</t>
  </si>
  <si>
    <t>828 2 02 15001 10 0000 150</t>
  </si>
  <si>
    <t>828 2 02 15001 10 0020 150</t>
  </si>
  <si>
    <t>828 2 02 15001 10 0030 150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</si>
  <si>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</si>
  <si>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</si>
  <si>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</si>
  <si>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</si>
  <si>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</si>
  <si>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</si>
  <si>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</si>
  <si>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</si>
  <si>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</si>
  <si>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</si>
  <si>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</si>
  <si>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</si>
  <si>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</si>
  <si>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</si>
  <si>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</si>
  <si>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</si>
  <si>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 xml:space="preserve">      1. Утвердить в пределах общего объема расходов,  установленного статьей 1 настоящего Решения распределение бюджетных ассигнований по разделам и  подразделам бюджетной классификации расходов бюджетов Российской Федерации:</t>
  </si>
  <si>
    <t xml:space="preserve">     2) в случаях образования,переименования, реорганизации, ликвидации органов местного самоуправления администрация Пятковского сельсовета, за счет перераспределения их полномочий и численности в пределах общего объема средств,предусмотренных настоящим решением, на обеспечение их деятельности;</t>
  </si>
  <si>
    <t xml:space="preserve">      3) в случаях переименования, реорганизации, ликвидации, создания муниципальных учреждений, в том числе путем изменения типа существующих сельских учреждений, перераспределения объема оказываемых муниципальных услуг, выполнения работ и (или) исполняемых муниципальных функций и численности в пределах общего объёма средств, предусмотренных настоящим решением, на обеспечение их деятельности;</t>
  </si>
  <si>
    <t xml:space="preserve">      4) в случае перераспределения бюджетных ассигнований в пределах общего объёма расходов, предусмотренных муниципальному бюджетному или автономному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 работ), бюджетных инвестиций;</t>
  </si>
  <si>
    <t xml:space="preserve">   5) в случая  изменения размеров субсидий, предусмотренных муниципальным бюджетным или автономным учреждением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</si>
  <si>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 xml:space="preserve">     6) на сумму средств межбюджетных трансфертов, передаваемых из районного бюджета  на осуществление отдельных целевых расходов на основании федеральных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а также соглашений, заключенных с главными распорядителями средств краевого бюджета, и уведомлений главных распорядителей средств краевого бюджета; </t>
  </si>
  <si>
    <t xml:space="preserve">     7) в случае уменьшения суммы средств межбюджетных трансвертов из районного бюджета;</t>
  </si>
  <si>
    <t xml:space="preserve">   8) в пределах общего объёма средств, предусмотренных настоящим Решением для финансирования мероприятий в рамках одной муниципальной программы администрации Пятковского сельсовета, после внесения изменений в указанную программу в установленном порядке;</t>
  </si>
  <si>
    <t xml:space="preserve">   9) на сумму остатков средств , полученных сельскими казенными учреждениями от платных услуг, безвозмездных поступлений от физических и юридических лиц, в том числе добровольных пожертвований, и от иной, приносящий доход деятельности, осуществляемой сельскими казенными учреждениями по состоянию на 1 января 2020 года, которые направляются на финансирование расходов данных учреждений в соответствии с бюджетной сметой;</t>
  </si>
  <si>
    <t xml:space="preserve">     10) в случае перераспределения бюджетных ассигнований в пределах общего объёма средств, предусмотренных настоящим Решением по главнеому распорядителю средств бюджета поселения муниципальным бюджетным или автономным учреждением в виде субсидии на цели, не связанные с финансовым обеспечением выполнения муниципального задания.</t>
  </si>
  <si>
    <t>Сумма на 2022 год</t>
  </si>
  <si>
    <r>
      <t xml:space="preserve">     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предельный объем муниципального долга Пятковского сельсовета в сумме:</t>
    </r>
  </si>
  <si>
    <r>
      <t xml:space="preserve">     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верхний предел муниципального внутреннего долга   Пятковского сельсовета по долговым обязательствам поселения:</t>
    </r>
  </si>
  <si>
    <t>Дотации бюджетам сельских поселений на выравнивание  бюджетной обеспеченности из районного бюджета за счет субсидии из краевого бюджета.</t>
  </si>
  <si>
    <t>Дотации бюджетам сельских поселений на выравнивание  бюджетной обеспеченности из районного бюджета за счет собственных доходов районного бюджета.</t>
  </si>
  <si>
    <t xml:space="preserve">  2023 год</t>
  </si>
  <si>
    <t>Сумма на 2023год</t>
  </si>
  <si>
    <t>Сумма на 2023 год</t>
  </si>
  <si>
    <t>Обеспечение пожарной безопасности</t>
  </si>
  <si>
    <t>0310</t>
  </si>
  <si>
    <t>3523,00</t>
  </si>
  <si>
    <t>1500,00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</si>
  <si>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</si>
  <si>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</si>
  <si>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</si>
  <si>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01200S5080</t>
  </si>
  <si>
    <t>01200S5090</t>
  </si>
  <si>
    <t>Средства на капитальный ремонт и ремонт автомобильных дорог общего пользования местного значения за счет средств дорожного фонда Красноярского края,в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комфортных условий для проживания на территории Пятковского сельсовета"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</si>
  <si>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</si>
  <si>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</si>
  <si>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26404,00</t>
  </si>
  <si>
    <t>Дорожное хозяйство (дорожные фонды)</t>
  </si>
  <si>
    <t>Сумма на 2022год</t>
  </si>
  <si>
    <t>Доходы бюджета поселений 2022 года</t>
  </si>
  <si>
    <t>Доходы бюджета поселений 2023 года</t>
  </si>
  <si>
    <t>Нвциональная оборона</t>
  </si>
  <si>
    <t>0200</t>
  </si>
  <si>
    <t>Мобилизация и вневоинская подготовка</t>
  </si>
  <si>
    <t>0203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</si>
  <si>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</si>
  <si>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</si>
  <si>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</si>
  <si>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 xml:space="preserve">     3)  дефицит  бюджета поселения в сумме 0,00 рублей;</t>
  </si>
  <si>
    <t xml:space="preserve">          «О  бюджете Пятковского сельсовета на 2022 год и плановый период</t>
  </si>
  <si>
    <t xml:space="preserve">                 2023-2024 годов»</t>
  </si>
  <si>
    <t xml:space="preserve">          В соответствии со статьей 49 Устава Пятковского сельсовета, Пятковский сельский Совет депутатов РЕШИЛ: утвердить бюджет Пятковского сельсовета на 2022 год и плановый период 2023- 2024 годов со следующими показателями:</t>
  </si>
  <si>
    <t xml:space="preserve">      на 2022 год и плановый период 2023-2024 годов</t>
  </si>
  <si>
    <t xml:space="preserve">         2. Утвердить основные характеристики бюджета поселения на 2023 год и на 2024 год:</t>
  </si>
  <si>
    <t xml:space="preserve">    3)  дефицит(профицит)  бюджета поселения на 2023 год в сумме 0,00 рублей и на 2024 год в сумме   0,00 рублей;</t>
  </si>
  <si>
    <t xml:space="preserve">    4) источники внутреннего финансирования дефицита(профицита)   бюджета  поселения на 2023 год  в сумме 0,00 рублей и на 2024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</si>
  <si>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r>
      <t xml:space="preserve">     </t>
    </r>
    <r>
      <rPr>
        <b/>
        <sz val="12"/>
        <rFont val="Times New Roman"/>
        <family val="1"/>
      </rPr>
      <t xml:space="preserve">   2023-2024 годов расходов бюджета поселения  по бюджетной </t>
    </r>
  </si>
  <si>
    <t xml:space="preserve">     Установить, что Глава Администрации Пятковского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2022 год и плановый период 2023-2024 годов:</t>
  </si>
  <si>
    <r>
      <t xml:space="preserve">    </t>
    </r>
    <r>
      <rPr>
        <sz val="12"/>
        <rFont val="Times New Roman"/>
        <family val="1"/>
      </rPr>
      <t xml:space="preserve">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2022 году и плановом периоде 2023-2024 годов, составляет 3 штатных единицы, в том числе выборных должностных лиц, осуществляющих свои полномочия на постоянной основе- 1 штатная единица,численность работников, муниципальных служащих 2 штатных единицы.</t>
    </r>
  </si>
  <si>
    <t xml:space="preserve">          1) Установить, что не использованные по состоянию на 1 января 2022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2022 года.</t>
  </si>
  <si>
    <t xml:space="preserve">          2) Остатки средств бюджета поселения на 1 января 2022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2022 году.</t>
  </si>
  <si>
    <t xml:space="preserve">    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2022 года обязательствам, производится главными распорядителями средств бюджета поселения за счет утвержденных им бюджетных ассигнований на 2022 год.</t>
  </si>
  <si>
    <r>
      <t xml:space="preserve"> </t>
    </r>
    <r>
      <rPr>
        <sz val="12"/>
        <rFont val="Times New Roman"/>
        <family val="1"/>
      </rPr>
      <t>Решение  вступает в силу с 1 января 2022 года,  и подлежит официальному опубликованию в течении 10 дней после его подписания.</t>
    </r>
  </si>
  <si>
    <t xml:space="preserve">   2022 год</t>
  </si>
  <si>
    <t xml:space="preserve">  2024 год</t>
  </si>
  <si>
    <t>бюджета поселения в 2022 году и плановом периоде 2023-2024 годов</t>
  </si>
  <si>
    <t xml:space="preserve">        ДОХОДЫ БЮДЖЕТА ПОСЕЛЕНИЯ НА 2022 ГОД и ПЛАНОВЫЙ ПЕРИОД 2023-2024 годов.</t>
  </si>
  <si>
    <t>Доходы бюджета поселений 2024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</si>
  <si>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2022 год и плановый период 2023-2024 годов</t>
  </si>
  <si>
    <t>Сумма на 2024 год</t>
  </si>
  <si>
    <t xml:space="preserve">       Ведомственная структура расходов бюджета поселения на 2022 год и плановый период 2023-2024 годов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</si>
  <si>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2022 год и плановый период 2023-2024 годов</t>
  </si>
  <si>
    <t>Сумма на 2024год</t>
  </si>
  <si>
    <t xml:space="preserve">      1. Утвердить основные характеристики бюджета поселения на 2022 год:</t>
  </si>
  <si>
    <t xml:space="preserve">      Межбюджетные трансферты предоставляются в соответствии с утвержденной бюджетной росписью и порядком, утвержденным представительным органом Пятковского сельсовета.   Направить в 2022 году и плановом периоде 2023-2024 годов в бюджет Казачинского района:  
1)  межбюджетные трансферты,передаваемые бюджетам муниципальныхрайонов из бюджетов поселений  на осуществление части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из бюджета Пятковского сельсовета на 2022-2024 годы  в сумме 26 404,00 рубля ежегодно;
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из бюджета Пятковского сельсовета на 2022-2024 годы  в сумме 852 170,00 рублей ежегодно;
3) 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 Пятковского сельсовета в рамках подпрограммы "Прочие мероприятия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2022-2024 года, в сумме 98 763,84 рубля ежегодно.
</t>
  </si>
  <si>
    <t>182 1 06 06033 10 0000 110</t>
  </si>
  <si>
    <t>182 1 06 06030 00 0000 110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</si>
  <si>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</si>
  <si>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</si>
  <si>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940190,00</t>
  </si>
  <si>
    <t>2804929,00</t>
  </si>
  <si>
    <t>1738,00</t>
  </si>
  <si>
    <t>,</t>
  </si>
  <si>
    <t>194800,00</t>
  </si>
  <si>
    <t>199400,00</t>
  </si>
  <si>
    <t>204800,00</t>
  </si>
  <si>
    <t>105840,00</t>
  </si>
  <si>
    <t>39981,00</t>
  </si>
  <si>
    <t>852170,00</t>
  </si>
  <si>
    <t>98763,84</t>
  </si>
  <si>
    <t>1806,08</t>
  </si>
  <si>
    <t>4611,08</t>
  </si>
  <si>
    <t xml:space="preserve">     172 130,00 рублей на 2022 год;</t>
  </si>
  <si>
    <t xml:space="preserve">     175 224,50 рубля на 2023 год;</t>
  </si>
  <si>
    <t xml:space="preserve">     178 749,50 рублей на 2024 год.</t>
  </si>
  <si>
    <t>Статья 2.Доходы бюджета поселения на 2022 год и плановый период 2023-2024 годов</t>
  </si>
  <si>
    <r>
      <t xml:space="preserve">        </t>
    </r>
    <r>
      <rPr>
        <b/>
        <sz val="12"/>
        <rFont val="Times New Roman"/>
        <family val="1"/>
      </rPr>
      <t xml:space="preserve">Статья 3. Распределение  на 2022 год и плановый период </t>
    </r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</si>
  <si>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</si>
  <si>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</si>
  <si>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</si>
  <si>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Приложение 5</t>
  </si>
  <si>
    <t>Утвердить доходы бюджета поселения на 2022 год и плановый период 2023-2024 годов согласно приложению 2 к настоящему Решению.</t>
  </si>
  <si>
    <t xml:space="preserve">      1)   распределение бюджетных ассигнований по разделам и подразделам бюджетной классификации расходов бюджетов Российской Федерации на 2022 год   и плановый период 2023-2024 годов согласно приложению 3  к настоящему Решению.</t>
  </si>
  <si>
    <t xml:space="preserve">         2) ведомственную структуру расходов  бюджета поселения на 2022 год и плановый период 2023-2024 годов согласно приложению 4 к настоящему Решению;</t>
  </si>
  <si>
    <t xml:space="preserve">        3) распределение бюджетных ассигнований по целевым статьям (муниципальным программам Пятковского сельсовета и непрограммным направлениям деятельности),группам и подгруппам видов расходов, разделам ,подразделам классификации расходов  бюджета поселения на 2022 год и плановый период 2023-2024 годов согласно приложению 5 к настоящему Решению;</t>
  </si>
  <si>
    <t xml:space="preserve">                       Статья 4. Изменение показателей сводной бюджетной росписи                    бюджета поселения в 2022 году</t>
  </si>
  <si>
    <t xml:space="preserve">     Статья 5. Индексация размеров денежного вознаграждения выборных должностных лиц, осуществляющих свои полномочия на постоянной основе,     </t>
  </si>
  <si>
    <t xml:space="preserve">      Статья 6. Индексация заработной платы работников муниципальных учреждений            </t>
  </si>
  <si>
    <t xml:space="preserve"> 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служащих.</t>
  </si>
  <si>
    <r>
      <t xml:space="preserve">       Статья 8.</t>
    </r>
    <r>
      <rPr>
        <b/>
        <sz val="12"/>
        <color indexed="8"/>
        <rFont val="Times New Roman"/>
        <family val="1"/>
      </rPr>
      <t xml:space="preserve">  Особенности использования средств, получаемых казенными учреждениями в 2022 году</t>
    </r>
  </si>
  <si>
    <t xml:space="preserve">Статья 9. Особенности исполнения  бюджета в 2022 году </t>
  </si>
  <si>
    <t xml:space="preserve">      Статья 10. Дорожный фонд  Пятковского сельсовета</t>
  </si>
  <si>
    <r>
      <t xml:space="preserve">      Статья 11.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Резервный фонд администрации Пятковского сельсовета</t>
    </r>
    <r>
      <rPr>
        <sz val="12"/>
        <rFont val="Times New Roman"/>
        <family val="1"/>
      </rPr>
      <t xml:space="preserve">    </t>
    </r>
  </si>
  <si>
    <t xml:space="preserve">    Статья 12. Муниципальный внутренний долг  Пятковского </t>
  </si>
  <si>
    <t xml:space="preserve">                            Статья13. Иные межбюджетные трансферты</t>
  </si>
  <si>
    <t xml:space="preserve">     Статья 14. Публичные нормативные обязательства</t>
  </si>
  <si>
    <t xml:space="preserve">     Статья 15.  Вступление в силу настоящего решения</t>
  </si>
  <si>
    <t xml:space="preserve">       1) на сумму доходов,  дополнительно полученных от оказания платных услуг,  безвозмездных поступлений от физических и юридических лиц, в том числе добровольных пожертвований, и от иной,приносящий доход деятельности,осуществляемой казенными учреждениями сверх утвержденных настоящим Решением и бюджетной сметойбюджетных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сметой;</t>
  </si>
  <si>
    <t xml:space="preserve">      Заработная плата работников муниципальных казенных, бюджетных  учреждений за исключением заработной платы отдельных категорий работников,увеличение оплаты труда которых осуществляется с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 в 2022 году с 1 октября 2022 года на 4 процента,  в плановом периоде 2023 - 2024 годов на коэффициент, равный 1. .</t>
  </si>
  <si>
    <t xml:space="preserve"> Утвердить объем бюджетных ассигнований дорожного фонда Пятковского сельсовета  на 2022 год в сумме 194 800,00 рублей, на 2023 год в сумме 199 400,00 рублей, на 2024 год в сумме 204 800,00 рублей.Порядок формирования и расходования средств Дорожного фонда осуществляется в соответствии с порядком, утвержденным Пятковским сельским Советом депутатов.</t>
  </si>
  <si>
    <t xml:space="preserve">     Установить, что в расходной части бюджета поселения предусматривается резервный фонд администрации сельсовета на 2022 год в сумме 1500,00 рублей и плановый период 2022-2023 годов в сумме 1500,00 рублей ежегодно.Расходование средств резервного фонда осуществляется в соответствии с порядком, утвержденным администрацией Пятковского сельсовета</t>
  </si>
  <si>
    <t xml:space="preserve">    на 1 января 2023 года в сумме 0,00 рублей, в том числе  по муниципальным гарантиям в сумме 0,00 рублей;</t>
  </si>
  <si>
    <t xml:space="preserve">     на 1 января 2024 года в сумме 0,00 рублей, в том числе по муниципальным гарантиям в сумме 0,00 рублей;</t>
  </si>
  <si>
    <t xml:space="preserve">      на 1 января 2025 года в сумме 0,00 рублей, в том числе по муниципальным гарантиям в сумме 0,00 рублей.</t>
  </si>
  <si>
    <t xml:space="preserve">       2.      Установить, что в 2022 году и плановом периоде 2023-2024 годов муниципальные гарантии Пятковского сельсовета не представляются.</t>
  </si>
  <si>
    <t xml:space="preserve">                                              РЕШЕНИЕ</t>
  </si>
  <si>
    <t xml:space="preserve">      29.12.2021                                      с.Пятково                                          №17-56 </t>
  </si>
  <si>
    <t xml:space="preserve">     1) прогнозируемый общий объем  доходов бюджета поселения в сумме 7 418 856,00 рублей;</t>
  </si>
  <si>
    <t xml:space="preserve">     2) общий объем расходов бюджета поселения в сумме 7 418 856,00 рублей;</t>
  </si>
  <si>
    <t xml:space="preserve">     1) прогнозируемый общий объем  доходов бюджета поселения на 2023 год в сумме 7 735 592,00 рубля  и на 2024 год в сумме 7 685 103,00 рубля;</t>
  </si>
  <si>
    <t xml:space="preserve">    2) общий объем расходов бюджета поселения в сумме на 2023 год в сумме  7 735 592,00 рубля, в том числе условно утвержденные расходы в сумме 193 389,80 рублей, и на 2024  год в сумме 7 685 103,00 рубля, в том числе условно утвержденные расходы в сумме 384 255,15 рублей;</t>
  </si>
  <si>
    <t xml:space="preserve">    Размеры денежного вознаграждения выборных должностных лиц, осуществляющих свои полномочия на постоянной основе, а также лиц, замещающих иные муниципальные должности Пятковского сельсовета, членов выборных органов местного самоуправления, и должностных окладов по должностям муниципальной службы, увеличиваются (индексируютcя) :                                                                                                                            в 2022 году с 1 октября 2022 года на 4 процента,  в плановом периоде 2023-2024 годов на коэффициент, равный 1.</t>
  </si>
  <si>
    <t>к решению Пятковского сельского</t>
  </si>
  <si>
    <t xml:space="preserve">  Совета депутатов  от  29.12.2021 № 17-56   </t>
  </si>
  <si>
    <t>-7685103,00</t>
  </si>
  <si>
    <t>Совета депутатов  от 29.12.2021 г №17-56</t>
  </si>
  <si>
    <t>Совета депутатов  от 29.12.2021 №17-56</t>
  </si>
  <si>
    <t>193389,80</t>
  </si>
  <si>
    <t>384255,15</t>
  </si>
  <si>
    <t>75840,00</t>
  </si>
  <si>
    <t>24981,00</t>
  </si>
  <si>
    <t>406947,00</t>
  </si>
  <si>
    <t>743770,00</t>
  </si>
  <si>
    <t>370065,20</t>
  </si>
  <si>
    <t>946228,00</t>
  </si>
  <si>
    <t>2611107,00</t>
  </si>
  <si>
    <t>83597,00</t>
  </si>
  <si>
    <t>354452,16</t>
  </si>
  <si>
    <t>109420,00</t>
  </si>
  <si>
    <t>653770,00</t>
  </si>
  <si>
    <t>370065,00</t>
  </si>
  <si>
    <t>682545,01</t>
  </si>
  <si>
    <t>104102,00</t>
  </si>
  <si>
    <t>2747541,00</t>
  </si>
  <si>
    <t>929299,16</t>
  </si>
  <si>
    <t xml:space="preserve">Совета депутатов от 29.12.2021 г №17-56__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</si>
</sst>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0000000000"/>
    <numFmt numFmtId="181" formatCode="_-* #,##0.0000_р_._-;\-* #,##0.0000_р_._-;_-* &quot;-&quot;??_р_._-;_-@_-"/>
    <numFmt numFmtId="182" formatCode="###,###,###,##0.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_ ;\-#,##0.00\ "/>
    <numFmt numFmtId="190" formatCode="#,##0.0_ ;\-#,##0.0\ "/>
    <numFmt numFmtId="191" formatCode="_-* #,##0.0_р_._-;\-* #,##0.0_р_._-;_-* &quot;-&quot;??_р_._-;_-@_-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wrapText="1"/>
    </xf>
    <xf numFmtId="0" fontId="20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0" fontId="4" fillId="0" borderId="0" xfId="0" applyFont="1" applyAlignment="1">
      <alignment horizontal="justify" wrapText="1"/>
    </xf>
    <xf numFmtId="0" fontId="3" fillId="32" borderId="0" xfId="0" applyFont="1" applyFill="1" applyAlignment="1">
      <alignment horizontal="justify" vertical="top" wrapText="1"/>
    </xf>
    <xf numFmtId="180" fontId="6" fillId="0" borderId="10" xfId="53" applyNumberFormat="1" applyFont="1" applyFill="1" applyBorder="1" applyAlignment="1">
      <alignment horizontal="center" vertical="top" wrapText="1"/>
      <protection/>
    </xf>
    <xf numFmtId="180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/>
    </xf>
    <xf numFmtId="173" fontId="18" fillId="0" borderId="0" xfId="62" applyFont="1" applyBorder="1" applyAlignment="1">
      <alignment/>
    </xf>
    <xf numFmtId="182" fontId="18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4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6" fillId="33" borderId="17" xfId="0" applyFont="1" applyFill="1" applyBorder="1" applyAlignment="1">
      <alignment horizontal="left" wrapText="1"/>
    </xf>
    <xf numFmtId="0" fontId="60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vertical="top" wrapText="1"/>
    </xf>
    <xf numFmtId="0" fontId="61" fillId="0" borderId="11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62" applyNumberFormat="1" applyFont="1" applyBorder="1" applyAlignment="1">
      <alignment horizontal="right" wrapText="1"/>
    </xf>
    <xf numFmtId="2" fontId="6" fillId="0" borderId="10" xfId="62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6" fillId="0" borderId="10" xfId="62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8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84.625" style="0" customWidth="1"/>
  </cols>
  <sheetData>
    <row r="1" ht="18.75">
      <c r="A1" s="74"/>
    </row>
    <row r="2" ht="16.5" customHeight="1">
      <c r="A2" s="74" t="s">
        <v>180</v>
      </c>
    </row>
    <row r="3" ht="18" customHeight="1">
      <c r="A3" s="16" t="s">
        <v>125</v>
      </c>
    </row>
    <row r="4" ht="8.25" customHeight="1">
      <c r="A4" s="14" t="s">
        <v>181</v>
      </c>
    </row>
    <row r="5" ht="15" customHeight="1">
      <c r="A5" s="14" t="s">
        <v>377</v>
      </c>
    </row>
    <row r="6" ht="14.25" customHeight="1">
      <c r="A6" s="38"/>
    </row>
    <row r="7" ht="16.5" customHeight="1">
      <c r="A7" s="1" t="s">
        <v>378</v>
      </c>
    </row>
    <row r="8" ht="8.25" customHeight="1">
      <c r="A8" s="15"/>
    </row>
    <row r="9" ht="16.5" customHeight="1">
      <c r="A9" s="2" t="s">
        <v>301</v>
      </c>
    </row>
    <row r="10" ht="16.5" customHeight="1">
      <c r="A10" s="2" t="s">
        <v>302</v>
      </c>
    </row>
    <row r="11" ht="45.75" customHeight="1">
      <c r="A11" s="78" t="s">
        <v>303</v>
      </c>
    </row>
    <row r="12" ht="17.25" customHeight="1">
      <c r="A12" s="17" t="s">
        <v>187</v>
      </c>
    </row>
    <row r="13" ht="14.25" customHeight="1">
      <c r="A13" s="17" t="s">
        <v>304</v>
      </c>
    </row>
    <row r="14" ht="17.25" customHeight="1">
      <c r="A14" s="18" t="s">
        <v>325</v>
      </c>
    </row>
    <row r="15" ht="31.5" customHeight="1">
      <c r="A15" s="30" t="s">
        <v>379</v>
      </c>
    </row>
    <row r="16" ht="15.75" customHeight="1">
      <c r="A16" s="30" t="s">
        <v>380</v>
      </c>
    </row>
    <row r="17" ht="15" customHeight="1">
      <c r="A17" s="30" t="s">
        <v>300</v>
      </c>
    </row>
    <row r="18" ht="27.75" customHeight="1">
      <c r="A18" s="18" t="s">
        <v>201</v>
      </c>
    </row>
    <row r="19" s="31" customFormat="1" ht="33" customHeight="1">
      <c r="A19" s="19" t="s">
        <v>305</v>
      </c>
    </row>
    <row r="20" spans="1:7" ht="30" customHeight="1">
      <c r="A20" s="18" t="s">
        <v>381</v>
      </c>
      <c r="G20" t="s">
        <v>185</v>
      </c>
    </row>
    <row r="21" spans="1:3" ht="66" customHeight="1">
      <c r="A21" s="19" t="s">
        <v>382</v>
      </c>
      <c r="C21" t="s">
        <v>183</v>
      </c>
    </row>
    <row r="22" ht="30.75" customHeight="1">
      <c r="A22" s="18" t="s">
        <v>306</v>
      </c>
    </row>
    <row r="23" ht="66" customHeight="1">
      <c r="A23" s="18" t="s">
        <v>307</v>
      </c>
    </row>
    <row r="24" ht="32.25" customHeight="1">
      <c r="A24" s="17" t="s">
        <v>347</v>
      </c>
    </row>
    <row r="25" ht="35.25" customHeight="1">
      <c r="A25" s="18" t="s">
        <v>353</v>
      </c>
    </row>
    <row r="26" ht="19.5" customHeight="1">
      <c r="A26" s="18" t="s">
        <v>348</v>
      </c>
    </row>
    <row r="27" ht="15.75" customHeight="1">
      <c r="A27" s="18" t="s">
        <v>308</v>
      </c>
    </row>
    <row r="28" ht="15" customHeight="1">
      <c r="A28" s="18" t="s">
        <v>202</v>
      </c>
    </row>
    <row r="29" ht="50.25" customHeight="1">
      <c r="A29" s="18" t="s">
        <v>258</v>
      </c>
    </row>
    <row r="30" ht="60.75" customHeight="1">
      <c r="A30" s="18" t="s">
        <v>354</v>
      </c>
    </row>
    <row r="31" ht="30" customHeight="1">
      <c r="A31" s="18" t="s">
        <v>355</v>
      </c>
    </row>
    <row r="32" ht="77.25" customHeight="1">
      <c r="A32" s="73" t="s">
        <v>356</v>
      </c>
    </row>
    <row r="33" ht="31.5" customHeight="1">
      <c r="A33" s="17" t="s">
        <v>357</v>
      </c>
    </row>
    <row r="34" ht="62.25" customHeight="1">
      <c r="A34" s="18" t="s">
        <v>309</v>
      </c>
    </row>
    <row r="35" ht="108" customHeight="1">
      <c r="A35" s="18" t="s">
        <v>369</v>
      </c>
    </row>
    <row r="36" ht="69" customHeight="1">
      <c r="A36" s="32" t="s">
        <v>259</v>
      </c>
    </row>
    <row r="37" ht="93" customHeight="1">
      <c r="A37" s="32" t="s">
        <v>260</v>
      </c>
    </row>
    <row r="38" ht="76.5" customHeight="1">
      <c r="A38" s="32" t="s">
        <v>261</v>
      </c>
    </row>
    <row r="39" ht="63.75" customHeight="1">
      <c r="A39" s="19" t="s">
        <v>262</v>
      </c>
    </row>
    <row r="40" ht="111.75" customHeight="1">
      <c r="A40" s="32" t="s">
        <v>263</v>
      </c>
    </row>
    <row r="41" ht="32.25" customHeight="1">
      <c r="A41" s="32" t="s">
        <v>264</v>
      </c>
    </row>
    <row r="42" ht="61.5" customHeight="1">
      <c r="A42" s="32" t="s">
        <v>265</v>
      </c>
    </row>
    <row r="43" ht="92.25" customHeight="1">
      <c r="A43" s="32" t="s">
        <v>266</v>
      </c>
    </row>
    <row r="44" ht="77.25" customHeight="1">
      <c r="A44" s="32" t="s">
        <v>267</v>
      </c>
    </row>
    <row r="45" ht="32.25" customHeight="1">
      <c r="A45" s="33" t="s">
        <v>358</v>
      </c>
    </row>
    <row r="46" ht="15" customHeight="1">
      <c r="A46" s="34" t="s">
        <v>28</v>
      </c>
    </row>
    <row r="47" ht="15.75">
      <c r="A47" s="34" t="s">
        <v>29</v>
      </c>
    </row>
    <row r="48" ht="114" customHeight="1">
      <c r="A48" s="19" t="s">
        <v>383</v>
      </c>
    </row>
    <row r="49" ht="31.5">
      <c r="A49" s="35" t="s">
        <v>359</v>
      </c>
    </row>
    <row r="50" ht="152.25" customHeight="1">
      <c r="A50" s="37" t="s">
        <v>370</v>
      </c>
    </row>
    <row r="51" ht="50.25" customHeight="1">
      <c r="A51" s="111" t="s">
        <v>360</v>
      </c>
    </row>
    <row r="52" ht="112.5" customHeight="1">
      <c r="A52" s="111" t="s">
        <v>310</v>
      </c>
    </row>
    <row r="53" ht="37.5" customHeight="1">
      <c r="A53" s="17" t="s">
        <v>361</v>
      </c>
    </row>
    <row r="54" ht="9" customHeight="1">
      <c r="A54" s="37"/>
    </row>
    <row r="55" ht="60" customHeight="1">
      <c r="A55" s="77" t="s">
        <v>55</v>
      </c>
    </row>
    <row r="56" ht="96" customHeight="1">
      <c r="A56" s="77" t="s">
        <v>56</v>
      </c>
    </row>
    <row r="57" ht="82.5" customHeight="1">
      <c r="A57" s="77" t="s">
        <v>57</v>
      </c>
    </row>
    <row r="58" ht="81" customHeight="1">
      <c r="A58" s="77" t="s">
        <v>58</v>
      </c>
    </row>
    <row r="59" ht="9" customHeight="1">
      <c r="A59" s="37"/>
    </row>
    <row r="60" spans="1:13" ht="18.75" customHeight="1">
      <c r="A60" s="76" t="s">
        <v>362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ht="83.25" customHeight="1">
      <c r="A61" s="77" t="s">
        <v>311</v>
      </c>
    </row>
    <row r="62" ht="93" customHeight="1">
      <c r="A62" s="78" t="s">
        <v>312</v>
      </c>
    </row>
    <row r="63" ht="81" customHeight="1">
      <c r="A63" s="77" t="s">
        <v>313</v>
      </c>
    </row>
    <row r="64" ht="28.5" customHeight="1">
      <c r="A64" s="76" t="s">
        <v>363</v>
      </c>
    </row>
    <row r="65" ht="81.75" customHeight="1">
      <c r="A65" s="125" t="s">
        <v>371</v>
      </c>
    </row>
    <row r="66" ht="21" customHeight="1">
      <c r="A66" s="20" t="s">
        <v>364</v>
      </c>
    </row>
    <row r="67" ht="81" customHeight="1">
      <c r="A67" s="19" t="s">
        <v>372</v>
      </c>
    </row>
    <row r="68" ht="17.25" customHeight="1">
      <c r="A68" s="20" t="s">
        <v>365</v>
      </c>
    </row>
    <row r="69" ht="14.25" customHeight="1">
      <c r="A69" s="20" t="s">
        <v>203</v>
      </c>
    </row>
    <row r="70" ht="33" customHeight="1">
      <c r="A70" s="28" t="s">
        <v>270</v>
      </c>
    </row>
    <row r="71" ht="30" customHeight="1">
      <c r="A71" s="19" t="s">
        <v>373</v>
      </c>
    </row>
    <row r="72" ht="31.5" customHeight="1">
      <c r="A72" s="19" t="s">
        <v>374</v>
      </c>
    </row>
    <row r="73" ht="33.75" customHeight="1">
      <c r="A73" s="19" t="s">
        <v>375</v>
      </c>
    </row>
    <row r="74" ht="13.5" customHeight="1">
      <c r="A74" s="150" t="s">
        <v>376</v>
      </c>
    </row>
    <row r="75" ht="22.5" customHeight="1">
      <c r="A75" s="150"/>
    </row>
    <row r="76" ht="31.5" customHeight="1">
      <c r="A76" s="28" t="s">
        <v>269</v>
      </c>
    </row>
    <row r="77" spans="1:3" ht="15" customHeight="1">
      <c r="A77" s="37" t="s">
        <v>344</v>
      </c>
      <c r="C77" s="75"/>
    </row>
    <row r="78" ht="18.75" customHeight="1">
      <c r="A78" s="37" t="s">
        <v>345</v>
      </c>
    </row>
    <row r="79" ht="16.5" customHeight="1">
      <c r="A79" s="37" t="s">
        <v>346</v>
      </c>
    </row>
    <row r="80" ht="19.5" customHeight="1">
      <c r="A80" s="111" t="s">
        <v>366</v>
      </c>
    </row>
    <row r="81" ht="381.75" customHeight="1">
      <c r="A81" s="115" t="s">
        <v>326</v>
      </c>
    </row>
    <row r="82" ht="14.25">
      <c r="A82" s="86" t="s">
        <v>367</v>
      </c>
    </row>
    <row r="83" ht="30">
      <c r="A83" s="87" t="s">
        <v>200</v>
      </c>
    </row>
    <row r="84" ht="15.75">
      <c r="A84" s="20" t="s">
        <v>368</v>
      </c>
    </row>
    <row r="85" ht="33.75" customHeight="1">
      <c r="A85" s="20" t="s">
        <v>314</v>
      </c>
    </row>
    <row r="86" ht="15.75" hidden="1">
      <c r="A86" s="19"/>
    </row>
    <row r="87" ht="15.75" hidden="1">
      <c r="A87" s="19"/>
    </row>
    <row r="88" ht="15.75">
      <c r="A88" s="19"/>
    </row>
    <row r="89" ht="10.5" customHeight="1">
      <c r="A89" s="19"/>
    </row>
    <row r="90" ht="15.75">
      <c r="A90" s="19" t="s">
        <v>236</v>
      </c>
    </row>
    <row r="91" ht="15.75">
      <c r="A91" s="19"/>
    </row>
    <row r="92" ht="15.75">
      <c r="A92" s="19"/>
    </row>
    <row r="93" ht="15.75">
      <c r="A93" s="19"/>
    </row>
    <row r="94" ht="12.75">
      <c r="A94" s="21" t="s">
        <v>182</v>
      </c>
    </row>
    <row r="95" ht="15.75">
      <c r="A95" s="1"/>
    </row>
    <row r="96" ht="15.75">
      <c r="A96" s="1"/>
    </row>
  </sheetData>
  <sheetProtection/>
  <mergeCells count="1">
    <mergeCell ref="A74:A75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2.25390625" style="0" customWidth="1"/>
    <col min="6" max="6" width="11.875" style="0" customWidth="1"/>
  </cols>
  <sheetData>
    <row r="2" spans="1:6" ht="15">
      <c r="A2" s="151" t="s">
        <v>114</v>
      </c>
      <c r="B2" s="151"/>
      <c r="C2" s="151"/>
      <c r="D2" s="151"/>
      <c r="E2" s="151"/>
      <c r="F2" s="151"/>
    </row>
    <row r="3" spans="1:6" ht="15">
      <c r="A3" s="151" t="s">
        <v>384</v>
      </c>
      <c r="B3" s="151"/>
      <c r="C3" s="151"/>
      <c r="D3" s="151"/>
      <c r="E3" s="151"/>
      <c r="F3" s="151"/>
    </row>
    <row r="4" spans="1:6" ht="15">
      <c r="A4" s="151" t="s">
        <v>385</v>
      </c>
      <c r="B4" s="151"/>
      <c r="C4" s="151"/>
      <c r="D4" s="151"/>
      <c r="E4" s="151"/>
      <c r="F4" s="151"/>
    </row>
    <row r="5" ht="15.75">
      <c r="A5" s="2"/>
    </row>
    <row r="6" spans="1:6" ht="14.25">
      <c r="A6" s="157" t="s">
        <v>76</v>
      </c>
      <c r="B6" s="157"/>
      <c r="C6" s="157"/>
      <c r="D6" s="157"/>
      <c r="E6" s="157"/>
      <c r="F6" s="6"/>
    </row>
    <row r="7" spans="1:6" ht="14.25">
      <c r="A7" s="157" t="s">
        <v>317</v>
      </c>
      <c r="B7" s="157"/>
      <c r="C7" s="157"/>
      <c r="D7" s="157"/>
      <c r="E7" s="6"/>
      <c r="F7" s="6"/>
    </row>
    <row r="8" spans="1:6" ht="14.25" customHeight="1">
      <c r="A8" s="7" t="s">
        <v>60</v>
      </c>
      <c r="B8" s="8"/>
      <c r="C8" s="151" t="s">
        <v>72</v>
      </c>
      <c r="D8" s="151"/>
      <c r="E8" s="151"/>
      <c r="F8" s="151"/>
    </row>
    <row r="9" spans="1:6" ht="18" customHeight="1">
      <c r="A9" s="158" t="s">
        <v>74</v>
      </c>
      <c r="B9" s="155" t="s">
        <v>75</v>
      </c>
      <c r="C9" s="153" t="s">
        <v>77</v>
      </c>
      <c r="D9" s="152" t="s">
        <v>73</v>
      </c>
      <c r="E9" s="152"/>
      <c r="F9" s="152"/>
    </row>
    <row r="10" spans="1:7" ht="75" customHeight="1">
      <c r="A10" s="158"/>
      <c r="B10" s="155"/>
      <c r="C10" s="154"/>
      <c r="D10" s="36" t="s">
        <v>315</v>
      </c>
      <c r="E10" s="36" t="s">
        <v>273</v>
      </c>
      <c r="F10" s="36" t="s">
        <v>316</v>
      </c>
      <c r="G10" s="3"/>
    </row>
    <row r="11" spans="1:6" ht="18.75" customHeight="1">
      <c r="A11" s="4"/>
      <c r="B11" s="4">
        <v>1</v>
      </c>
      <c r="C11" s="4">
        <v>2</v>
      </c>
      <c r="D11" s="29">
        <v>3</v>
      </c>
      <c r="E11" s="29">
        <v>4</v>
      </c>
      <c r="F11" s="29">
        <v>5</v>
      </c>
    </row>
    <row r="12" spans="1:6" ht="28.5" customHeight="1">
      <c r="A12" s="158">
        <v>1</v>
      </c>
      <c r="B12" s="156" t="s">
        <v>90</v>
      </c>
      <c r="C12" s="156" t="s">
        <v>61</v>
      </c>
      <c r="D12" s="24"/>
      <c r="E12" s="24"/>
      <c r="F12" s="24"/>
    </row>
    <row r="13" spans="1:6" ht="15" hidden="1">
      <c r="A13" s="158"/>
      <c r="B13" s="156"/>
      <c r="C13" s="156"/>
      <c r="D13" s="24">
        <v>0</v>
      </c>
      <c r="E13" s="24">
        <v>0</v>
      </c>
      <c r="F13" s="24">
        <v>0</v>
      </c>
    </row>
    <row r="14" spans="1:6" ht="15" customHeight="1">
      <c r="A14" s="4">
        <v>2</v>
      </c>
      <c r="B14" s="5" t="s">
        <v>91</v>
      </c>
      <c r="C14" s="5" t="s">
        <v>62</v>
      </c>
      <c r="D14" s="113">
        <f aca="true" t="shared" si="0" ref="D14:F16">D15</f>
        <v>-7418856</v>
      </c>
      <c r="E14" s="113">
        <f t="shared" si="0"/>
        <v>-7735592</v>
      </c>
      <c r="F14" s="113" t="str">
        <f t="shared" si="0"/>
        <v>-7685103,00</v>
      </c>
    </row>
    <row r="15" spans="1:6" ht="16.5" customHeight="1">
      <c r="A15" s="4">
        <v>3</v>
      </c>
      <c r="B15" s="5" t="s">
        <v>92</v>
      </c>
      <c r="C15" s="5" t="s">
        <v>63</v>
      </c>
      <c r="D15" s="113">
        <f t="shared" si="0"/>
        <v>-7418856</v>
      </c>
      <c r="E15" s="113">
        <f t="shared" si="0"/>
        <v>-7735592</v>
      </c>
      <c r="F15" s="113" t="str">
        <f t="shared" si="0"/>
        <v>-7685103,00</v>
      </c>
    </row>
    <row r="16" spans="1:6" ht="15" customHeight="1">
      <c r="A16" s="4">
        <v>4</v>
      </c>
      <c r="B16" s="5" t="s">
        <v>93</v>
      </c>
      <c r="C16" s="5" t="s">
        <v>64</v>
      </c>
      <c r="D16" s="113">
        <f t="shared" si="0"/>
        <v>-7418856</v>
      </c>
      <c r="E16" s="113">
        <f t="shared" si="0"/>
        <v>-7735592</v>
      </c>
      <c r="F16" s="113" t="str">
        <f t="shared" si="0"/>
        <v>-7685103,00</v>
      </c>
    </row>
    <row r="17" spans="1:6" ht="28.5" customHeight="1">
      <c r="A17" s="4">
        <v>5</v>
      </c>
      <c r="B17" s="5" t="s">
        <v>94</v>
      </c>
      <c r="C17" s="22" t="s">
        <v>65</v>
      </c>
      <c r="D17" s="113">
        <v>-7418856</v>
      </c>
      <c r="E17" s="113">
        <v>-7735592</v>
      </c>
      <c r="F17" s="132" t="s">
        <v>386</v>
      </c>
    </row>
    <row r="18" spans="1:6" ht="17.25" customHeight="1">
      <c r="A18" s="4">
        <v>6</v>
      </c>
      <c r="B18" s="5" t="s">
        <v>95</v>
      </c>
      <c r="C18" s="5" t="s">
        <v>66</v>
      </c>
      <c r="D18" s="113">
        <f aca="true" t="shared" si="1" ref="D18:F20">D19</f>
        <v>7418856</v>
      </c>
      <c r="E18" s="113">
        <f t="shared" si="1"/>
        <v>7735592</v>
      </c>
      <c r="F18" s="113">
        <f t="shared" si="1"/>
        <v>7685103</v>
      </c>
    </row>
    <row r="19" spans="1:6" ht="30">
      <c r="A19" s="4">
        <v>7</v>
      </c>
      <c r="B19" s="5" t="s">
        <v>96</v>
      </c>
      <c r="C19" s="5" t="s">
        <v>67</v>
      </c>
      <c r="D19" s="113">
        <f t="shared" si="1"/>
        <v>7418856</v>
      </c>
      <c r="E19" s="113">
        <f t="shared" si="1"/>
        <v>7735592</v>
      </c>
      <c r="F19" s="113">
        <f t="shared" si="1"/>
        <v>7685103</v>
      </c>
    </row>
    <row r="20" spans="1:6" ht="15" customHeight="1">
      <c r="A20" s="4">
        <v>8</v>
      </c>
      <c r="B20" s="5" t="s">
        <v>97</v>
      </c>
      <c r="C20" s="5" t="s">
        <v>68</v>
      </c>
      <c r="D20" s="113">
        <f t="shared" si="1"/>
        <v>7418856</v>
      </c>
      <c r="E20" s="113">
        <f t="shared" si="1"/>
        <v>7735592</v>
      </c>
      <c r="F20" s="113">
        <f t="shared" si="1"/>
        <v>7685103</v>
      </c>
    </row>
    <row r="21" spans="1:6" ht="29.25" customHeight="1">
      <c r="A21" s="4">
        <v>9</v>
      </c>
      <c r="B21" s="5" t="s">
        <v>98</v>
      </c>
      <c r="C21" s="22" t="s">
        <v>69</v>
      </c>
      <c r="D21" s="113">
        <v>7418856</v>
      </c>
      <c r="E21" s="113">
        <v>7735592</v>
      </c>
      <c r="F21" s="113">
        <v>7685103</v>
      </c>
    </row>
    <row r="22" spans="1:6" ht="15">
      <c r="A22" s="156" t="s">
        <v>70</v>
      </c>
      <c r="B22" s="156"/>
      <c r="C22" s="156"/>
      <c r="D22" s="110">
        <f>+D17+D21</f>
        <v>0</v>
      </c>
      <c r="E22" s="110">
        <f>+E17+E21</f>
        <v>0</v>
      </c>
      <c r="F22" s="110">
        <f>+F17+F21</f>
        <v>0</v>
      </c>
    </row>
    <row r="23" ht="15.75">
      <c r="A23" s="1" t="s">
        <v>71</v>
      </c>
    </row>
    <row r="24" ht="15.75">
      <c r="A24" s="1"/>
    </row>
    <row r="25" ht="15.75">
      <c r="A25" s="1"/>
    </row>
    <row r="26" ht="15.75">
      <c r="A26" s="1"/>
    </row>
  </sheetData>
  <sheetProtection/>
  <mergeCells count="14">
    <mergeCell ref="A12:A13"/>
    <mergeCell ref="B12:B13"/>
    <mergeCell ref="C12:C13"/>
    <mergeCell ref="A9:A10"/>
    <mergeCell ref="C8:F8"/>
    <mergeCell ref="D9:F9"/>
    <mergeCell ref="C9:C10"/>
    <mergeCell ref="B9:B10"/>
    <mergeCell ref="A22:C22"/>
    <mergeCell ref="A2:F2"/>
    <mergeCell ref="A3:F3"/>
    <mergeCell ref="A4:F4"/>
    <mergeCell ref="A6:E6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12.375" style="0" customWidth="1"/>
    <col min="6" max="6" width="10.125" style="0" customWidth="1"/>
    <col min="8" max="8" width="8.25390625" style="0" customWidth="1"/>
  </cols>
  <sheetData>
    <row r="1" spans="1:9" ht="15.75">
      <c r="A1" s="12" t="s">
        <v>154</v>
      </c>
      <c r="B1" s="12"/>
      <c r="C1" s="12"/>
      <c r="D1" s="23" t="s">
        <v>349</v>
      </c>
      <c r="E1" s="10"/>
      <c r="F1" s="10"/>
      <c r="G1" s="10"/>
      <c r="H1" s="10"/>
      <c r="I1" s="10"/>
    </row>
    <row r="2" spans="1:9" ht="15.75">
      <c r="A2" s="151" t="s">
        <v>384</v>
      </c>
      <c r="B2" s="151"/>
      <c r="C2" s="151"/>
      <c r="D2" s="151"/>
      <c r="E2" s="10"/>
      <c r="F2" s="10"/>
      <c r="G2" s="10"/>
      <c r="H2" s="10"/>
      <c r="I2" s="10"/>
    </row>
    <row r="3" spans="1:9" ht="15.75">
      <c r="A3" s="151" t="s">
        <v>407</v>
      </c>
      <c r="B3" s="151"/>
      <c r="C3" s="151"/>
      <c r="D3" s="151"/>
      <c r="E3" s="10"/>
      <c r="F3" s="10"/>
      <c r="G3" s="10"/>
      <c r="H3" s="10"/>
      <c r="I3" s="10"/>
    </row>
    <row r="4" ht="9.75" customHeight="1">
      <c r="A4" s="1"/>
    </row>
    <row r="5" spans="1:9" ht="15.75">
      <c r="A5" s="170" t="s">
        <v>318</v>
      </c>
      <c r="B5" s="170"/>
      <c r="C5" s="170"/>
      <c r="D5" s="170"/>
      <c r="E5" s="170"/>
      <c r="F5" s="170"/>
      <c r="G5" s="170"/>
      <c r="H5" s="170"/>
      <c r="I5" s="170"/>
    </row>
    <row r="6" spans="1:4" ht="15.75">
      <c r="A6" s="1" t="s">
        <v>129</v>
      </c>
      <c r="D6" t="s">
        <v>72</v>
      </c>
    </row>
    <row r="7" spans="1:6" ht="30" customHeight="1">
      <c r="A7" s="156" t="s">
        <v>127</v>
      </c>
      <c r="B7" s="171" t="s">
        <v>113</v>
      </c>
      <c r="C7" s="172" t="s">
        <v>78</v>
      </c>
      <c r="D7" s="158" t="s">
        <v>291</v>
      </c>
      <c r="E7" s="158" t="s">
        <v>292</v>
      </c>
      <c r="F7" s="158" t="s">
        <v>319</v>
      </c>
    </row>
    <row r="8" spans="1:6" ht="45" customHeight="1">
      <c r="A8" s="156"/>
      <c r="B8" s="171"/>
      <c r="C8" s="172"/>
      <c r="D8" s="158"/>
      <c r="E8" s="158"/>
      <c r="F8" s="158"/>
    </row>
    <row r="9" spans="1:6" ht="15">
      <c r="A9" s="5"/>
      <c r="B9" s="4">
        <v>1</v>
      </c>
      <c r="C9" s="4">
        <v>2</v>
      </c>
      <c r="D9" s="4">
        <v>3</v>
      </c>
      <c r="E9" s="4">
        <v>3</v>
      </c>
      <c r="F9" s="4">
        <v>3</v>
      </c>
    </row>
    <row r="10" spans="1:6" ht="17.25" customHeight="1">
      <c r="A10" s="46">
        <v>1</v>
      </c>
      <c r="B10" s="81" t="s">
        <v>130</v>
      </c>
      <c r="C10" s="60" t="s">
        <v>131</v>
      </c>
      <c r="D10" s="94">
        <f>+D11+D14+D20+D31+D33</f>
        <v>344260</v>
      </c>
      <c r="E10" s="94">
        <f>+E11+E14+E20+E31+E33</f>
        <v>350449</v>
      </c>
      <c r="F10" s="94">
        <f>+F11+F14+F20+F31+F33</f>
        <v>357499</v>
      </c>
    </row>
    <row r="11" spans="1:6" ht="18.75" customHeight="1">
      <c r="A11" s="46">
        <v>2</v>
      </c>
      <c r="B11" s="81" t="s">
        <v>132</v>
      </c>
      <c r="C11" s="60" t="s">
        <v>133</v>
      </c>
      <c r="D11" s="94">
        <f aca="true" t="shared" si="0" ref="D11:F12">D12</f>
        <v>11574</v>
      </c>
      <c r="E11" s="94">
        <f t="shared" si="0"/>
        <v>12040</v>
      </c>
      <c r="F11" s="94">
        <f t="shared" si="0"/>
        <v>12521</v>
      </c>
    </row>
    <row r="12" spans="1:6" ht="14.25" customHeight="1">
      <c r="A12" s="46">
        <v>3</v>
      </c>
      <c r="B12" s="81" t="s">
        <v>134</v>
      </c>
      <c r="C12" s="60" t="s">
        <v>135</v>
      </c>
      <c r="D12" s="94">
        <f t="shared" si="0"/>
        <v>11574</v>
      </c>
      <c r="E12" s="94">
        <f t="shared" si="0"/>
        <v>12040</v>
      </c>
      <c r="F12" s="94">
        <f t="shared" si="0"/>
        <v>12521</v>
      </c>
    </row>
    <row r="13" spans="1:6" ht="70.5" customHeight="1">
      <c r="A13" s="46">
        <v>4</v>
      </c>
      <c r="B13" s="81" t="s">
        <v>21</v>
      </c>
      <c r="C13" s="60" t="s">
        <v>104</v>
      </c>
      <c r="D13" s="99">
        <v>11574</v>
      </c>
      <c r="E13" s="99">
        <v>12040</v>
      </c>
      <c r="F13" s="99">
        <v>12521</v>
      </c>
    </row>
    <row r="14" spans="1:6" ht="39.75" customHeight="1">
      <c r="A14" s="69">
        <v>5</v>
      </c>
      <c r="B14" s="81" t="s">
        <v>41</v>
      </c>
      <c r="C14" s="62" t="s">
        <v>48</v>
      </c>
      <c r="D14" s="122">
        <f>+D15</f>
        <v>194800</v>
      </c>
      <c r="E14" s="122">
        <f>+E15</f>
        <v>199400</v>
      </c>
      <c r="F14" s="122">
        <f>+F15</f>
        <v>204800</v>
      </c>
    </row>
    <row r="15" spans="1:6" ht="33" customHeight="1">
      <c r="A15" s="46">
        <v>6</v>
      </c>
      <c r="B15" s="81" t="s">
        <v>117</v>
      </c>
      <c r="C15" s="62" t="s">
        <v>50</v>
      </c>
      <c r="D15" s="94">
        <f>+D16+D17+D18+D19</f>
        <v>194800</v>
      </c>
      <c r="E15" s="94">
        <f>+E16+E17+E18+E19</f>
        <v>199400</v>
      </c>
      <c r="F15" s="94">
        <f>+F16+F17+F18+F19</f>
        <v>204800</v>
      </c>
    </row>
    <row r="16" spans="1:6" ht="67.5" customHeight="1">
      <c r="A16" s="46">
        <v>7</v>
      </c>
      <c r="B16" s="81" t="s">
        <v>42</v>
      </c>
      <c r="C16" s="62" t="s">
        <v>51</v>
      </c>
      <c r="D16" s="99">
        <v>88100</v>
      </c>
      <c r="E16" s="99">
        <v>89200</v>
      </c>
      <c r="F16" s="99">
        <v>90200</v>
      </c>
    </row>
    <row r="17" spans="1:6" ht="75.75" customHeight="1">
      <c r="A17" s="46">
        <v>8</v>
      </c>
      <c r="B17" s="81" t="s">
        <v>43</v>
      </c>
      <c r="C17" s="62" t="s">
        <v>105</v>
      </c>
      <c r="D17" s="99">
        <v>500</v>
      </c>
      <c r="E17" s="99">
        <v>500</v>
      </c>
      <c r="F17" s="99">
        <v>500</v>
      </c>
    </row>
    <row r="18" spans="1:6" ht="69.75" customHeight="1">
      <c r="A18" s="46">
        <v>9</v>
      </c>
      <c r="B18" s="81" t="s">
        <v>44</v>
      </c>
      <c r="C18" s="62" t="s">
        <v>102</v>
      </c>
      <c r="D18" s="99">
        <v>117200</v>
      </c>
      <c r="E18" s="99">
        <v>120700</v>
      </c>
      <c r="F18" s="99">
        <v>125700</v>
      </c>
    </row>
    <row r="19" spans="1:6" ht="64.5" customHeight="1">
      <c r="A19" s="46">
        <v>10</v>
      </c>
      <c r="B19" s="81" t="s">
        <v>45</v>
      </c>
      <c r="C19" s="62" t="s">
        <v>103</v>
      </c>
      <c r="D19" s="99">
        <v>-11000</v>
      </c>
      <c r="E19" s="99">
        <v>-11000</v>
      </c>
      <c r="F19" s="99">
        <v>-11600</v>
      </c>
    </row>
    <row r="20" spans="1:6" ht="14.25" customHeight="1">
      <c r="A20" s="46">
        <v>11</v>
      </c>
      <c r="B20" s="81" t="s">
        <v>136</v>
      </c>
      <c r="C20" s="60" t="s">
        <v>137</v>
      </c>
      <c r="D20" s="94">
        <f>+D21+D23</f>
        <v>107001</v>
      </c>
      <c r="E20" s="94">
        <f>+E21+E23</f>
        <v>107001</v>
      </c>
      <c r="F20" s="94">
        <f>+F21+F23</f>
        <v>107001</v>
      </c>
    </row>
    <row r="21" spans="1:6" ht="17.25" customHeight="1">
      <c r="A21" s="46">
        <v>12</v>
      </c>
      <c r="B21" s="124" t="s">
        <v>138</v>
      </c>
      <c r="C21" s="60" t="s">
        <v>100</v>
      </c>
      <c r="D21" s="94">
        <f>D22</f>
        <v>16001</v>
      </c>
      <c r="E21" s="94">
        <f>E22</f>
        <v>16001</v>
      </c>
      <c r="F21" s="94">
        <f>F22</f>
        <v>16001</v>
      </c>
    </row>
    <row r="22" spans="1:6" ht="42" customHeight="1">
      <c r="A22" s="46">
        <v>13</v>
      </c>
      <c r="B22" s="169" t="s">
        <v>139</v>
      </c>
      <c r="C22" s="162" t="s">
        <v>22</v>
      </c>
      <c r="D22" s="99">
        <v>16001</v>
      </c>
      <c r="E22" s="99">
        <v>16001</v>
      </c>
      <c r="F22" s="99">
        <v>16001</v>
      </c>
    </row>
    <row r="23" spans="1:6" ht="19.5" customHeight="1" hidden="1">
      <c r="A23" s="46"/>
      <c r="B23" s="169"/>
      <c r="C23" s="162"/>
      <c r="D23" s="94">
        <f>+D24</f>
        <v>91000</v>
      </c>
      <c r="E23" s="94">
        <f>+E24</f>
        <v>91000</v>
      </c>
      <c r="F23" s="94">
        <f>+F24</f>
        <v>91000</v>
      </c>
    </row>
    <row r="24" spans="1:6" ht="15.75" customHeight="1">
      <c r="A24" s="69">
        <v>14</v>
      </c>
      <c r="B24" s="81" t="s">
        <v>140</v>
      </c>
      <c r="C24" s="60" t="s">
        <v>141</v>
      </c>
      <c r="D24" s="122">
        <f>+D25+D27</f>
        <v>91000</v>
      </c>
      <c r="E24" s="122">
        <f>+E25+E27</f>
        <v>91000</v>
      </c>
      <c r="F24" s="122">
        <f>+F25+F27</f>
        <v>91000</v>
      </c>
    </row>
    <row r="25" spans="1:6" ht="15.75" customHeight="1" thickBot="1">
      <c r="A25" s="69">
        <v>15</v>
      </c>
      <c r="B25" s="131" t="s">
        <v>328</v>
      </c>
      <c r="C25" s="60" t="s">
        <v>329</v>
      </c>
      <c r="D25" s="122">
        <f>+D26</f>
        <v>66000</v>
      </c>
      <c r="E25" s="122">
        <f>+E26</f>
        <v>66000</v>
      </c>
      <c r="F25" s="122">
        <f>+F26</f>
        <v>66000</v>
      </c>
    </row>
    <row r="26" spans="1:6" ht="26.25" customHeight="1">
      <c r="A26" s="69">
        <v>16</v>
      </c>
      <c r="B26" s="130" t="s">
        <v>327</v>
      </c>
      <c r="C26" s="60" t="s">
        <v>330</v>
      </c>
      <c r="D26" s="122">
        <v>66000</v>
      </c>
      <c r="E26" s="122">
        <v>66000</v>
      </c>
      <c r="F26" s="122">
        <v>66000</v>
      </c>
    </row>
    <row r="27" spans="1:6" ht="17.25" customHeight="1" thickBot="1">
      <c r="A27" s="164">
        <v>17</v>
      </c>
      <c r="B27" s="131" t="s">
        <v>23</v>
      </c>
      <c r="C27" s="129" t="s">
        <v>24</v>
      </c>
      <c r="D27" s="159">
        <f>+D29</f>
        <v>25000</v>
      </c>
      <c r="E27" s="159">
        <f>+E29</f>
        <v>25000</v>
      </c>
      <c r="F27" s="159">
        <f>+F29</f>
        <v>25000</v>
      </c>
    </row>
    <row r="28" spans="1:6" ht="17.25" customHeight="1" hidden="1">
      <c r="A28" s="165"/>
      <c r="B28" s="168" t="s">
        <v>25</v>
      </c>
      <c r="C28" s="162" t="s">
        <v>26</v>
      </c>
      <c r="D28" s="160"/>
      <c r="E28" s="160"/>
      <c r="F28" s="160"/>
    </row>
    <row r="29" spans="1:6" ht="27.75" customHeight="1">
      <c r="A29" s="46">
        <v>18</v>
      </c>
      <c r="B29" s="167"/>
      <c r="C29" s="162"/>
      <c r="D29" s="94">
        <v>25000</v>
      </c>
      <c r="E29" s="94">
        <v>25000</v>
      </c>
      <c r="F29" s="94">
        <v>25000</v>
      </c>
    </row>
    <row r="30" spans="1:6" ht="18" customHeight="1">
      <c r="A30" s="46">
        <v>19</v>
      </c>
      <c r="B30" s="81" t="s">
        <v>142</v>
      </c>
      <c r="C30" s="60" t="s">
        <v>143</v>
      </c>
      <c r="D30" s="94">
        <f aca="true" t="shared" si="1" ref="D30:F31">+D31</f>
        <v>2800</v>
      </c>
      <c r="E30" s="94">
        <f t="shared" si="1"/>
        <v>2800</v>
      </c>
      <c r="F30" s="94">
        <f t="shared" si="1"/>
        <v>2800</v>
      </c>
    </row>
    <row r="31" spans="1:6" ht="39" customHeight="1">
      <c r="A31" s="46">
        <v>20</v>
      </c>
      <c r="B31" s="81" t="s">
        <v>144</v>
      </c>
      <c r="C31" s="60" t="s">
        <v>106</v>
      </c>
      <c r="D31" s="94">
        <f t="shared" si="1"/>
        <v>2800</v>
      </c>
      <c r="E31" s="94">
        <f t="shared" si="1"/>
        <v>2800</v>
      </c>
      <c r="F31" s="94">
        <f t="shared" si="1"/>
        <v>2800</v>
      </c>
    </row>
    <row r="32" spans="1:6" ht="49.5" customHeight="1">
      <c r="A32" s="46">
        <v>21</v>
      </c>
      <c r="B32" s="81" t="s">
        <v>107</v>
      </c>
      <c r="C32" s="60" t="s">
        <v>177</v>
      </c>
      <c r="D32" s="94">
        <v>2800</v>
      </c>
      <c r="E32" s="94">
        <v>2800</v>
      </c>
      <c r="F32" s="94">
        <v>2800</v>
      </c>
    </row>
    <row r="33" spans="1:6" ht="25.5" customHeight="1">
      <c r="A33" s="46">
        <v>22</v>
      </c>
      <c r="B33" s="81" t="s">
        <v>145</v>
      </c>
      <c r="C33" s="60" t="s">
        <v>146</v>
      </c>
      <c r="D33" s="94">
        <f>+D34</f>
        <v>28085</v>
      </c>
      <c r="E33" s="94">
        <f aca="true" t="shared" si="2" ref="E33:F35">+E34</f>
        <v>29208</v>
      </c>
      <c r="F33" s="94">
        <f t="shared" si="2"/>
        <v>30377</v>
      </c>
    </row>
    <row r="34" spans="1:6" ht="68.25" customHeight="1">
      <c r="A34" s="46">
        <v>23</v>
      </c>
      <c r="B34" s="81" t="s">
        <v>188</v>
      </c>
      <c r="C34" s="60" t="s">
        <v>189</v>
      </c>
      <c r="D34" s="94">
        <f>+D35</f>
        <v>28085</v>
      </c>
      <c r="E34" s="94">
        <f t="shared" si="2"/>
        <v>29208</v>
      </c>
      <c r="F34" s="94">
        <f t="shared" si="2"/>
        <v>30377</v>
      </c>
    </row>
    <row r="35" spans="1:6" ht="25.5" customHeight="1">
      <c r="A35" s="46">
        <v>24</v>
      </c>
      <c r="B35" s="81" t="s">
        <v>190</v>
      </c>
      <c r="C35" s="61" t="s">
        <v>191</v>
      </c>
      <c r="D35" s="94">
        <f>+D36</f>
        <v>28085</v>
      </c>
      <c r="E35" s="94">
        <f t="shared" si="2"/>
        <v>29208</v>
      </c>
      <c r="F35" s="94">
        <f t="shared" si="2"/>
        <v>30377</v>
      </c>
    </row>
    <row r="36" spans="1:6" ht="25.5">
      <c r="A36" s="46">
        <v>25</v>
      </c>
      <c r="B36" s="81" t="s">
        <v>192</v>
      </c>
      <c r="C36" s="61" t="s">
        <v>193</v>
      </c>
      <c r="D36" s="94">
        <v>28085</v>
      </c>
      <c r="E36" s="94">
        <v>29208</v>
      </c>
      <c r="F36" s="94">
        <v>30377</v>
      </c>
    </row>
    <row r="37" spans="1:6" ht="25.5" customHeight="1" hidden="1">
      <c r="A37" s="46">
        <v>27</v>
      </c>
      <c r="B37" s="81" t="s">
        <v>194</v>
      </c>
      <c r="C37" s="61" t="s">
        <v>195</v>
      </c>
      <c r="D37" s="94">
        <f>+D38</f>
        <v>0</v>
      </c>
      <c r="E37" s="94">
        <f aca="true" t="shared" si="3" ref="E37:F39">+E38</f>
        <v>0</v>
      </c>
      <c r="F37" s="94">
        <f t="shared" si="3"/>
        <v>0</v>
      </c>
    </row>
    <row r="38" spans="1:6" ht="12.75" customHeight="1" hidden="1">
      <c r="A38" s="46">
        <v>28</v>
      </c>
      <c r="B38" s="81" t="s">
        <v>196</v>
      </c>
      <c r="C38" s="60" t="s">
        <v>197</v>
      </c>
      <c r="D38" s="94">
        <f>+D39</f>
        <v>0</v>
      </c>
      <c r="E38" s="94">
        <f t="shared" si="3"/>
        <v>0</v>
      </c>
      <c r="F38" s="94">
        <f t="shared" si="3"/>
        <v>0</v>
      </c>
    </row>
    <row r="39" spans="1:6" ht="25.5" customHeight="1" hidden="1">
      <c r="A39" s="46">
        <v>29</v>
      </c>
      <c r="B39" s="81" t="s">
        <v>198</v>
      </c>
      <c r="C39" s="60" t="s">
        <v>215</v>
      </c>
      <c r="D39" s="94">
        <f>+D40</f>
        <v>0</v>
      </c>
      <c r="E39" s="94">
        <f t="shared" si="3"/>
        <v>0</v>
      </c>
      <c r="F39" s="94">
        <f t="shared" si="3"/>
        <v>0</v>
      </c>
    </row>
    <row r="40" spans="1:6" ht="38.25" customHeight="1" hidden="1">
      <c r="A40" s="46">
        <v>30</v>
      </c>
      <c r="B40" s="81" t="s">
        <v>30</v>
      </c>
      <c r="C40" s="60" t="s">
        <v>199</v>
      </c>
      <c r="D40" s="94">
        <v>0</v>
      </c>
      <c r="E40" s="94">
        <v>0</v>
      </c>
      <c r="F40" s="94">
        <v>0</v>
      </c>
    </row>
    <row r="41" spans="1:6" ht="12.75">
      <c r="A41" s="46">
        <v>26</v>
      </c>
      <c r="B41" s="81" t="s">
        <v>147</v>
      </c>
      <c r="C41" s="60" t="s">
        <v>148</v>
      </c>
      <c r="D41" s="94">
        <f>+D42</f>
        <v>7074596</v>
      </c>
      <c r="E41" s="94">
        <f>+E42</f>
        <v>7385143</v>
      </c>
      <c r="F41" s="94">
        <f>+F42</f>
        <v>7327604</v>
      </c>
    </row>
    <row r="42" spans="1:6" ht="30.75" customHeight="1">
      <c r="A42" s="166">
        <v>27</v>
      </c>
      <c r="B42" s="167" t="s">
        <v>99</v>
      </c>
      <c r="C42" s="162" t="s">
        <v>149</v>
      </c>
      <c r="D42" s="161">
        <f>+D44+D49+D55</f>
        <v>7074596</v>
      </c>
      <c r="E42" s="161">
        <f>+E44+E49+E55</f>
        <v>7385143</v>
      </c>
      <c r="F42" s="161">
        <f>+F44+F49+F55</f>
        <v>7327604</v>
      </c>
    </row>
    <row r="43" spans="1:6" ht="9.75" customHeight="1">
      <c r="A43" s="166"/>
      <c r="B43" s="167"/>
      <c r="C43" s="162"/>
      <c r="D43" s="161"/>
      <c r="E43" s="161"/>
      <c r="F43" s="161"/>
    </row>
    <row r="44" spans="1:6" ht="25.5" customHeight="1">
      <c r="A44" s="46">
        <v>28</v>
      </c>
      <c r="B44" s="81" t="s">
        <v>237</v>
      </c>
      <c r="C44" s="61" t="s">
        <v>18</v>
      </c>
      <c r="D44" s="94">
        <f aca="true" t="shared" si="4" ref="D44:F45">D45</f>
        <v>1577117</v>
      </c>
      <c r="E44" s="94">
        <f t="shared" si="4"/>
        <v>1426500</v>
      </c>
      <c r="F44" s="94">
        <f t="shared" si="4"/>
        <v>1426500</v>
      </c>
    </row>
    <row r="45" spans="1:6" ht="15" customHeight="1">
      <c r="A45" s="46">
        <v>29</v>
      </c>
      <c r="B45" s="81" t="s">
        <v>238</v>
      </c>
      <c r="C45" s="60" t="s">
        <v>108</v>
      </c>
      <c r="D45" s="94">
        <f t="shared" si="4"/>
        <v>1577117</v>
      </c>
      <c r="E45" s="94">
        <f t="shared" si="4"/>
        <v>1426500</v>
      </c>
      <c r="F45" s="94">
        <f t="shared" si="4"/>
        <v>1426500</v>
      </c>
    </row>
    <row r="46" spans="1:6" ht="26.25" customHeight="1">
      <c r="A46" s="46">
        <v>30</v>
      </c>
      <c r="B46" s="81" t="s">
        <v>239</v>
      </c>
      <c r="C46" s="60" t="s">
        <v>211</v>
      </c>
      <c r="D46" s="123">
        <f>+D47+D48</f>
        <v>1577117</v>
      </c>
      <c r="E46" s="123">
        <f>E47+E48</f>
        <v>1426500</v>
      </c>
      <c r="F46" s="123">
        <f>F47+F48</f>
        <v>1426500</v>
      </c>
    </row>
    <row r="47" spans="1:6" ht="38.25" customHeight="1">
      <c r="A47" s="46">
        <v>31</v>
      </c>
      <c r="B47" s="81" t="s">
        <v>240</v>
      </c>
      <c r="C47" s="80" t="s">
        <v>271</v>
      </c>
      <c r="D47" s="123">
        <v>753094</v>
      </c>
      <c r="E47" s="123">
        <v>602477</v>
      </c>
      <c r="F47" s="123">
        <v>602477</v>
      </c>
    </row>
    <row r="48" spans="1:6" ht="40.5" customHeight="1">
      <c r="A48" s="46">
        <v>32</v>
      </c>
      <c r="B48" s="81" t="s">
        <v>241</v>
      </c>
      <c r="C48" s="80" t="s">
        <v>272</v>
      </c>
      <c r="D48" s="123">
        <v>824023</v>
      </c>
      <c r="E48" s="123">
        <v>824023</v>
      </c>
      <c r="F48" s="123">
        <v>824023</v>
      </c>
    </row>
    <row r="49" spans="1:6" ht="26.25" customHeight="1">
      <c r="A49" s="46">
        <v>33</v>
      </c>
      <c r="B49" s="81" t="s">
        <v>242</v>
      </c>
      <c r="C49" s="60" t="s">
        <v>150</v>
      </c>
      <c r="D49" s="123">
        <f>D53+D50</f>
        <v>54583</v>
      </c>
      <c r="E49" s="123">
        <f>E53+E50</f>
        <v>57388</v>
      </c>
      <c r="F49" s="123">
        <f>F53+F50</f>
        <v>1738</v>
      </c>
    </row>
    <row r="50" spans="1:6" ht="26.25" customHeight="1">
      <c r="A50" s="46">
        <v>34</v>
      </c>
      <c r="B50" s="81" t="s">
        <v>245</v>
      </c>
      <c r="C50" s="60" t="s">
        <v>109</v>
      </c>
      <c r="D50" s="123">
        <f>+D52</f>
        <v>1738</v>
      </c>
      <c r="E50" s="123">
        <f>+E52</f>
        <v>1738</v>
      </c>
      <c r="F50" s="123">
        <f>+F52</f>
        <v>1738</v>
      </c>
    </row>
    <row r="51" spans="1:6" ht="25.5" customHeight="1">
      <c r="A51" s="46">
        <v>35</v>
      </c>
      <c r="B51" s="124" t="s">
        <v>246</v>
      </c>
      <c r="C51" s="60" t="s">
        <v>212</v>
      </c>
      <c r="D51" s="123">
        <f>+D52</f>
        <v>1738</v>
      </c>
      <c r="E51" s="123">
        <f>+E52</f>
        <v>1738</v>
      </c>
      <c r="F51" s="123">
        <f>+F52</f>
        <v>1738</v>
      </c>
    </row>
    <row r="52" spans="1:6" ht="39.75" customHeight="1">
      <c r="A52" s="46">
        <v>36</v>
      </c>
      <c r="B52" s="81" t="s">
        <v>247</v>
      </c>
      <c r="C52" s="60" t="s">
        <v>213</v>
      </c>
      <c r="D52" s="123">
        <v>1738</v>
      </c>
      <c r="E52" s="123">
        <v>1738</v>
      </c>
      <c r="F52" s="123">
        <v>1738</v>
      </c>
    </row>
    <row r="53" spans="1:6" ht="29.25" customHeight="1">
      <c r="A53" s="46">
        <v>37</v>
      </c>
      <c r="B53" s="81" t="s">
        <v>243</v>
      </c>
      <c r="C53" s="60" t="s">
        <v>151</v>
      </c>
      <c r="D53" s="123">
        <f>D54</f>
        <v>52845</v>
      </c>
      <c r="E53" s="123">
        <f>E54</f>
        <v>55650</v>
      </c>
      <c r="F53" s="123">
        <f>F54</f>
        <v>0</v>
      </c>
    </row>
    <row r="54" spans="1:6" ht="27" customHeight="1">
      <c r="A54" s="46">
        <v>38</v>
      </c>
      <c r="B54" s="81" t="s">
        <v>244</v>
      </c>
      <c r="C54" s="60" t="s">
        <v>210</v>
      </c>
      <c r="D54" s="123">
        <v>52845</v>
      </c>
      <c r="E54" s="123">
        <v>55650</v>
      </c>
      <c r="F54" s="123">
        <v>0</v>
      </c>
    </row>
    <row r="55" spans="1:6" ht="15" customHeight="1">
      <c r="A55" s="46">
        <v>39</v>
      </c>
      <c r="B55" s="81" t="s">
        <v>248</v>
      </c>
      <c r="C55" s="60" t="s">
        <v>152</v>
      </c>
      <c r="D55" s="94">
        <f>D56</f>
        <v>5442896</v>
      </c>
      <c r="E55" s="94">
        <f aca="true" t="shared" si="5" ref="E55:F57">E56</f>
        <v>5901255</v>
      </c>
      <c r="F55" s="94">
        <f t="shared" si="5"/>
        <v>5899366</v>
      </c>
    </row>
    <row r="56" spans="1:6" ht="17.25" customHeight="1">
      <c r="A56" s="46">
        <v>40</v>
      </c>
      <c r="B56" s="81" t="s">
        <v>249</v>
      </c>
      <c r="C56" s="60" t="s">
        <v>153</v>
      </c>
      <c r="D56" s="94">
        <f>D57</f>
        <v>5442896</v>
      </c>
      <c r="E56" s="94">
        <f t="shared" si="5"/>
        <v>5901255</v>
      </c>
      <c r="F56" s="94">
        <f t="shared" si="5"/>
        <v>5899366</v>
      </c>
    </row>
    <row r="57" spans="1:6" ht="27" customHeight="1">
      <c r="A57" s="46">
        <v>41</v>
      </c>
      <c r="B57" s="81" t="s">
        <v>250</v>
      </c>
      <c r="C57" s="60" t="s">
        <v>27</v>
      </c>
      <c r="D57" s="94">
        <f>D58</f>
        <v>5442896</v>
      </c>
      <c r="E57" s="94">
        <f t="shared" si="5"/>
        <v>5901255</v>
      </c>
      <c r="F57" s="94">
        <f t="shared" si="5"/>
        <v>5899366</v>
      </c>
    </row>
    <row r="58" spans="1:6" ht="42" customHeight="1">
      <c r="A58" s="46">
        <v>42</v>
      </c>
      <c r="B58" s="81" t="s">
        <v>251</v>
      </c>
      <c r="C58" s="60" t="s">
        <v>214</v>
      </c>
      <c r="D58" s="123">
        <v>5442896</v>
      </c>
      <c r="E58" s="123">
        <v>5901255</v>
      </c>
      <c r="F58" s="123">
        <v>5899366</v>
      </c>
    </row>
    <row r="59" spans="1:6" ht="12.75">
      <c r="A59" s="163" t="s">
        <v>59</v>
      </c>
      <c r="B59" s="163"/>
      <c r="C59" s="163"/>
      <c r="D59" s="94">
        <f>+D41+D10</f>
        <v>7418856</v>
      </c>
      <c r="E59" s="94">
        <f>+E41+E10</f>
        <v>7735592</v>
      </c>
      <c r="F59" s="94">
        <f>+F41+F10</f>
        <v>7685103</v>
      </c>
    </row>
    <row r="60" ht="15.75">
      <c r="A60" s="11"/>
    </row>
  </sheetData>
  <sheetProtection/>
  <mergeCells count="24">
    <mergeCell ref="B22:B23"/>
    <mergeCell ref="A5:I5"/>
    <mergeCell ref="A2:D2"/>
    <mergeCell ref="A3:D3"/>
    <mergeCell ref="A7:A8"/>
    <mergeCell ref="D7:D8"/>
    <mergeCell ref="B7:B8"/>
    <mergeCell ref="C7:C8"/>
    <mergeCell ref="C22:C23"/>
    <mergeCell ref="E7:E8"/>
    <mergeCell ref="A59:C59"/>
    <mergeCell ref="D27:D28"/>
    <mergeCell ref="A27:A28"/>
    <mergeCell ref="A42:A43"/>
    <mergeCell ref="D42:D43"/>
    <mergeCell ref="B42:B43"/>
    <mergeCell ref="B28:B29"/>
    <mergeCell ref="C28:C29"/>
    <mergeCell ref="F7:F8"/>
    <mergeCell ref="E27:E28"/>
    <mergeCell ref="F27:F28"/>
    <mergeCell ref="E42:E43"/>
    <mergeCell ref="F42:F43"/>
    <mergeCell ref="C42:C43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1.625" style="0" customWidth="1"/>
  </cols>
  <sheetData>
    <row r="1" spans="1:4" ht="15">
      <c r="A1" s="151" t="s">
        <v>350</v>
      </c>
      <c r="B1" s="151"/>
      <c r="C1" s="151"/>
      <c r="D1" s="151"/>
    </row>
    <row r="2" spans="1:4" ht="15">
      <c r="A2" s="151" t="s">
        <v>384</v>
      </c>
      <c r="B2" s="151"/>
      <c r="C2" s="151"/>
      <c r="D2" s="151"/>
    </row>
    <row r="3" spans="1:4" ht="15">
      <c r="A3" s="151" t="s">
        <v>387</v>
      </c>
      <c r="B3" s="151"/>
      <c r="C3" s="151"/>
      <c r="D3" s="151"/>
    </row>
    <row r="4" ht="11.25" customHeight="1">
      <c r="A4" s="13"/>
    </row>
    <row r="5" spans="1:4" ht="15.75" customHeight="1">
      <c r="A5" s="174" t="s">
        <v>320</v>
      </c>
      <c r="B5" s="174"/>
      <c r="C5" s="174"/>
      <c r="D5" s="174"/>
    </row>
    <row r="6" spans="1:4" ht="33" customHeight="1">
      <c r="A6" s="174"/>
      <c r="B6" s="174"/>
      <c r="C6" s="174"/>
      <c r="D6" s="174"/>
    </row>
    <row r="7" spans="1:4" ht="15.75">
      <c r="A7" s="173" t="s">
        <v>72</v>
      </c>
      <c r="B7" s="173"/>
      <c r="C7" s="173"/>
      <c r="D7" s="173"/>
    </row>
    <row r="8" spans="1:6" ht="47.25" customHeight="1">
      <c r="A8" s="4" t="s">
        <v>74</v>
      </c>
      <c r="B8" s="27" t="s">
        <v>163</v>
      </c>
      <c r="C8" s="5" t="s">
        <v>155</v>
      </c>
      <c r="D8" s="4" t="s">
        <v>268</v>
      </c>
      <c r="E8" s="4" t="s">
        <v>275</v>
      </c>
      <c r="F8" s="4" t="s">
        <v>321</v>
      </c>
    </row>
    <row r="9" spans="1:6" ht="15">
      <c r="A9" s="4"/>
      <c r="B9" s="4">
        <v>1</v>
      </c>
      <c r="C9" s="4">
        <v>2</v>
      </c>
      <c r="D9" s="4">
        <v>3</v>
      </c>
      <c r="E9" s="116"/>
      <c r="F9" s="116"/>
    </row>
    <row r="10" spans="1:6" ht="15" customHeight="1">
      <c r="A10" s="4">
        <v>1</v>
      </c>
      <c r="B10" s="5" t="s">
        <v>156</v>
      </c>
      <c r="C10" s="25" t="s">
        <v>164</v>
      </c>
      <c r="D10" s="110">
        <f>+D11+D12+D13+D14</f>
        <v>4858738.16</v>
      </c>
      <c r="E10" s="110">
        <f>+E11+E12+E13+E14</f>
        <v>4993856.36</v>
      </c>
      <c r="F10" s="110">
        <f>+F11+F12+F13+F14</f>
        <v>4804490.01</v>
      </c>
    </row>
    <row r="11" spans="1:6" ht="33" customHeight="1">
      <c r="A11" s="4">
        <v>2</v>
      </c>
      <c r="B11" s="5" t="s">
        <v>157</v>
      </c>
      <c r="C11" s="25" t="s">
        <v>165</v>
      </c>
      <c r="D11" s="110">
        <v>940190</v>
      </c>
      <c r="E11" s="110">
        <v>940190</v>
      </c>
      <c r="F11" s="110">
        <v>940190</v>
      </c>
    </row>
    <row r="12" spans="1:6" ht="45" customHeight="1">
      <c r="A12" s="4">
        <v>3</v>
      </c>
      <c r="B12" s="5" t="s">
        <v>158</v>
      </c>
      <c r="C12" s="25" t="s">
        <v>166</v>
      </c>
      <c r="D12" s="110">
        <v>3560858</v>
      </c>
      <c r="E12" s="110">
        <v>3680363.16</v>
      </c>
      <c r="F12" s="110">
        <v>3490997.01</v>
      </c>
    </row>
    <row r="13" spans="1:6" ht="15.75" customHeight="1">
      <c r="A13" s="4">
        <v>4</v>
      </c>
      <c r="B13" s="5" t="s">
        <v>159</v>
      </c>
      <c r="C13" s="25" t="s">
        <v>178</v>
      </c>
      <c r="D13" s="110">
        <v>1500</v>
      </c>
      <c r="E13" s="110">
        <v>1500</v>
      </c>
      <c r="F13" s="110">
        <v>1500</v>
      </c>
    </row>
    <row r="14" spans="1:6" ht="15.75" customHeight="1">
      <c r="A14" s="4">
        <v>5</v>
      </c>
      <c r="B14" s="26" t="s">
        <v>173</v>
      </c>
      <c r="C14" s="25" t="s">
        <v>179</v>
      </c>
      <c r="D14" s="110">
        <v>356190.16</v>
      </c>
      <c r="E14" s="110">
        <v>371803.2</v>
      </c>
      <c r="F14" s="110">
        <v>371803</v>
      </c>
    </row>
    <row r="15" spans="1:6" ht="15.75" customHeight="1">
      <c r="A15" s="4">
        <v>6</v>
      </c>
      <c r="B15" s="26" t="s">
        <v>293</v>
      </c>
      <c r="C15" s="25" t="s">
        <v>294</v>
      </c>
      <c r="D15" s="110">
        <f>D16</f>
        <v>52845</v>
      </c>
      <c r="E15" s="110">
        <f>E16</f>
        <v>55650</v>
      </c>
      <c r="F15" s="110">
        <f>F16</f>
        <v>0</v>
      </c>
    </row>
    <row r="16" spans="1:6" ht="15.75" customHeight="1">
      <c r="A16" s="4">
        <v>7</v>
      </c>
      <c r="B16" s="26" t="s">
        <v>295</v>
      </c>
      <c r="C16" s="25" t="s">
        <v>296</v>
      </c>
      <c r="D16" s="110">
        <v>52845</v>
      </c>
      <c r="E16" s="110">
        <v>55650</v>
      </c>
      <c r="F16" s="110">
        <v>0</v>
      </c>
    </row>
    <row r="17" spans="1:6" ht="16.5" customHeight="1">
      <c r="A17" s="4">
        <v>8</v>
      </c>
      <c r="B17" s="5" t="s">
        <v>118</v>
      </c>
      <c r="C17" s="25" t="s">
        <v>119</v>
      </c>
      <c r="D17" s="110">
        <f>+D18+D19</f>
        <v>83597</v>
      </c>
      <c r="E17" s="110">
        <f>H18+E18+E19</f>
        <v>109420</v>
      </c>
      <c r="F17" s="110">
        <f>+F18+F19</f>
        <v>109420</v>
      </c>
    </row>
    <row r="18" spans="1:6" ht="16.5" customHeight="1">
      <c r="A18" s="4">
        <v>9</v>
      </c>
      <c r="B18" s="118" t="s">
        <v>276</v>
      </c>
      <c r="C18" s="25" t="s">
        <v>277</v>
      </c>
      <c r="D18" s="110">
        <v>0</v>
      </c>
      <c r="E18" s="110">
        <v>0</v>
      </c>
      <c r="F18" s="110">
        <v>0</v>
      </c>
    </row>
    <row r="19" spans="1:6" ht="28.5" customHeight="1">
      <c r="A19" s="42">
        <v>10</v>
      </c>
      <c r="B19" s="26" t="s">
        <v>15</v>
      </c>
      <c r="C19" s="40" t="s">
        <v>19</v>
      </c>
      <c r="D19" s="110">
        <v>83597</v>
      </c>
      <c r="E19" s="110">
        <v>109420</v>
      </c>
      <c r="F19" s="110">
        <v>109420</v>
      </c>
    </row>
    <row r="20" spans="1:6" ht="13.5" customHeight="1">
      <c r="A20" s="42">
        <v>11</v>
      </c>
      <c r="B20" s="26" t="s">
        <v>120</v>
      </c>
      <c r="C20" s="40" t="s">
        <v>121</v>
      </c>
      <c r="D20" s="110">
        <f>+D21</f>
        <v>194800</v>
      </c>
      <c r="E20" s="110">
        <f>E21</f>
        <v>199400</v>
      </c>
      <c r="F20" s="110">
        <f>F21</f>
        <v>204800</v>
      </c>
    </row>
    <row r="21" spans="1:6" ht="13.5" customHeight="1">
      <c r="A21" s="42">
        <v>12</v>
      </c>
      <c r="B21" s="26" t="s">
        <v>79</v>
      </c>
      <c r="C21" s="40" t="s">
        <v>20</v>
      </c>
      <c r="D21" s="110">
        <v>194800</v>
      </c>
      <c r="E21" s="110">
        <v>199400</v>
      </c>
      <c r="F21" s="110">
        <v>204800</v>
      </c>
    </row>
    <row r="22" spans="1:6" ht="15" customHeight="1">
      <c r="A22" s="4">
        <v>13</v>
      </c>
      <c r="B22" s="5" t="s">
        <v>160</v>
      </c>
      <c r="C22" s="25" t="s">
        <v>167</v>
      </c>
      <c r="D22" s="110">
        <f>+D23+D24</f>
        <v>1251538</v>
      </c>
      <c r="E22" s="110">
        <f>+E23+E24</f>
        <v>1206538</v>
      </c>
      <c r="F22" s="110">
        <f>+F23+F24</f>
        <v>1204800</v>
      </c>
    </row>
    <row r="23" spans="1:6" ht="17.25" customHeight="1">
      <c r="A23" s="4">
        <v>14</v>
      </c>
      <c r="B23" s="5" t="s">
        <v>122</v>
      </c>
      <c r="C23" s="25" t="s">
        <v>123</v>
      </c>
      <c r="D23" s="110">
        <v>743770</v>
      </c>
      <c r="E23" s="110">
        <v>653770</v>
      </c>
      <c r="F23" s="110">
        <v>653770</v>
      </c>
    </row>
    <row r="24" spans="1:6" ht="19.5" customHeight="1">
      <c r="A24" s="4">
        <v>15</v>
      </c>
      <c r="B24" s="5" t="s">
        <v>161</v>
      </c>
      <c r="C24" s="25" t="s">
        <v>168</v>
      </c>
      <c r="D24" s="110">
        <v>507768</v>
      </c>
      <c r="E24" s="110">
        <v>552768</v>
      </c>
      <c r="F24" s="110">
        <v>551030</v>
      </c>
    </row>
    <row r="25" spans="1:6" ht="15">
      <c r="A25" s="4">
        <v>16</v>
      </c>
      <c r="B25" s="5" t="s">
        <v>186</v>
      </c>
      <c r="C25" s="25" t="s">
        <v>169</v>
      </c>
      <c r="D25" s="117">
        <f>+D26</f>
        <v>852170</v>
      </c>
      <c r="E25" s="117">
        <f>+E26</f>
        <v>852170</v>
      </c>
      <c r="F25" s="117">
        <f>+F26</f>
        <v>852170</v>
      </c>
    </row>
    <row r="26" spans="1:6" ht="15">
      <c r="A26" s="4">
        <v>17</v>
      </c>
      <c r="B26" s="5" t="s">
        <v>162</v>
      </c>
      <c r="C26" s="25" t="s">
        <v>170</v>
      </c>
      <c r="D26" s="117">
        <v>852170</v>
      </c>
      <c r="E26" s="117">
        <v>852170</v>
      </c>
      <c r="F26" s="117">
        <v>852170</v>
      </c>
    </row>
    <row r="27" spans="1:6" ht="15">
      <c r="A27" s="4">
        <v>18</v>
      </c>
      <c r="B27" s="5" t="s">
        <v>252</v>
      </c>
      <c r="C27" s="25" t="s">
        <v>254</v>
      </c>
      <c r="D27" s="117">
        <f>+D28</f>
        <v>98763.84</v>
      </c>
      <c r="E27" s="117">
        <f>+E28</f>
        <v>98763.84</v>
      </c>
      <c r="F27" s="117">
        <f>+F28</f>
        <v>98763.84</v>
      </c>
    </row>
    <row r="28" spans="1:6" ht="15">
      <c r="A28" s="4">
        <v>19</v>
      </c>
      <c r="B28" s="5" t="s">
        <v>253</v>
      </c>
      <c r="C28" s="25" t="s">
        <v>255</v>
      </c>
      <c r="D28" s="117">
        <v>98763.84</v>
      </c>
      <c r="E28" s="117">
        <v>98763.84</v>
      </c>
      <c r="F28" s="117">
        <v>98763.84</v>
      </c>
    </row>
    <row r="29" spans="1:6" ht="33" customHeight="1">
      <c r="A29" s="4">
        <v>20</v>
      </c>
      <c r="B29" s="5" t="s">
        <v>226</v>
      </c>
      <c r="C29" s="112" t="s">
        <v>227</v>
      </c>
      <c r="D29" s="117">
        <f>D30</f>
        <v>26404</v>
      </c>
      <c r="E29" s="117">
        <f>E30</f>
        <v>26404</v>
      </c>
      <c r="F29" s="117">
        <f>F30</f>
        <v>26404</v>
      </c>
    </row>
    <row r="30" spans="1:6" ht="20.25" customHeight="1">
      <c r="A30" s="4">
        <v>21</v>
      </c>
      <c r="B30" s="5" t="s">
        <v>235</v>
      </c>
      <c r="C30" s="112" t="s">
        <v>228</v>
      </c>
      <c r="D30" s="117">
        <v>26404</v>
      </c>
      <c r="E30" s="117">
        <v>26404</v>
      </c>
      <c r="F30" s="117">
        <v>26404</v>
      </c>
    </row>
    <row r="31" spans="1:6" ht="20.25" customHeight="1">
      <c r="A31" s="4">
        <v>22</v>
      </c>
      <c r="B31" s="5" t="s">
        <v>101</v>
      </c>
      <c r="C31" s="112"/>
      <c r="D31" s="117"/>
      <c r="E31" s="117">
        <v>193389.8</v>
      </c>
      <c r="F31" s="117">
        <v>384255.15</v>
      </c>
    </row>
    <row r="32" spans="1:6" ht="15">
      <c r="A32" s="39"/>
      <c r="B32" s="22" t="s">
        <v>70</v>
      </c>
      <c r="C32" s="116"/>
      <c r="D32" s="117">
        <f>+D10+D15+D17+D20+D22+D25+D27+D29</f>
        <v>7418856</v>
      </c>
      <c r="E32" s="117">
        <f>+E10+E15+E17+E20+E22+E25+E27+E29+E31</f>
        <v>7735592</v>
      </c>
      <c r="F32" s="117">
        <f>+F10+F17+F20+F22+F25+F27+F29+F31</f>
        <v>7685103</v>
      </c>
    </row>
  </sheetData>
  <sheetProtection/>
  <mergeCells count="5">
    <mergeCell ref="A1:D1"/>
    <mergeCell ref="A2:D2"/>
    <mergeCell ref="A3:D3"/>
    <mergeCell ref="A7:D7"/>
    <mergeCell ref="A5:D6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404"/>
  <sheetViews>
    <sheetView zoomScalePageLayoutView="0" workbookViewId="0" topLeftCell="A1">
      <selection activeCell="K116" sqref="K116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5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12.00390625" style="0" customWidth="1"/>
    <col min="9" max="9" width="12.375" style="0" customWidth="1"/>
  </cols>
  <sheetData>
    <row r="1" spans="1:7" ht="14.25">
      <c r="A1" s="176" t="s">
        <v>351</v>
      </c>
      <c r="B1" s="176"/>
      <c r="C1" s="176"/>
      <c r="D1" s="176"/>
      <c r="E1" s="176"/>
      <c r="F1" s="176"/>
      <c r="G1" s="176"/>
    </row>
    <row r="2" spans="1:7" ht="15">
      <c r="A2" s="151" t="s">
        <v>384</v>
      </c>
      <c r="B2" s="151"/>
      <c r="C2" s="151"/>
      <c r="D2" s="151"/>
      <c r="E2" s="151"/>
      <c r="F2" s="151"/>
      <c r="G2" s="151"/>
    </row>
    <row r="3" spans="1:7" ht="15">
      <c r="A3" s="151" t="s">
        <v>388</v>
      </c>
      <c r="B3" s="151"/>
      <c r="C3" s="151"/>
      <c r="D3" s="151"/>
      <c r="E3" s="151"/>
      <c r="F3" s="151"/>
      <c r="G3" s="151"/>
    </row>
    <row r="4" spans="1:7" ht="20.25" customHeight="1">
      <c r="A4" s="174" t="s">
        <v>322</v>
      </c>
      <c r="B4" s="174"/>
      <c r="C4" s="174"/>
      <c r="D4" s="174"/>
      <c r="E4" s="174"/>
      <c r="F4" s="174"/>
      <c r="G4" s="174"/>
    </row>
    <row r="5" spans="1:7" ht="18" customHeight="1">
      <c r="A5" s="177" t="s">
        <v>72</v>
      </c>
      <c r="B5" s="177"/>
      <c r="C5" s="177"/>
      <c r="D5" s="177"/>
      <c r="E5" s="177"/>
      <c r="F5" s="177"/>
      <c r="G5" s="177"/>
    </row>
    <row r="6" spans="1:9" ht="12.75" customHeight="1">
      <c r="A6" s="163" t="s">
        <v>127</v>
      </c>
      <c r="B6" s="181" t="s">
        <v>204</v>
      </c>
      <c r="C6" s="163" t="s">
        <v>171</v>
      </c>
      <c r="D6" s="179" t="s">
        <v>155</v>
      </c>
      <c r="E6" s="163" t="s">
        <v>175</v>
      </c>
      <c r="F6" s="163" t="s">
        <v>176</v>
      </c>
      <c r="G6" s="166" t="s">
        <v>268</v>
      </c>
      <c r="H6" s="166" t="s">
        <v>275</v>
      </c>
      <c r="I6" s="166" t="s">
        <v>321</v>
      </c>
    </row>
    <row r="7" spans="1:9" ht="12.75">
      <c r="A7" s="163"/>
      <c r="B7" s="182"/>
      <c r="C7" s="163"/>
      <c r="D7" s="180"/>
      <c r="E7" s="163"/>
      <c r="F7" s="163"/>
      <c r="G7" s="175"/>
      <c r="H7" s="175"/>
      <c r="I7" s="175"/>
    </row>
    <row r="8" spans="1:9" ht="33" customHeight="1">
      <c r="A8" s="163"/>
      <c r="B8" s="182"/>
      <c r="C8" s="163"/>
      <c r="D8" s="180"/>
      <c r="E8" s="163"/>
      <c r="F8" s="163"/>
      <c r="G8" s="175"/>
      <c r="H8" s="175"/>
      <c r="I8" s="175"/>
    </row>
    <row r="9" spans="1:9" ht="12.75">
      <c r="A9" s="46"/>
      <c r="B9" s="68">
        <v>1</v>
      </c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39"/>
      <c r="I9" s="39"/>
    </row>
    <row r="10" spans="1:9" ht="15.75" customHeight="1">
      <c r="A10" s="46">
        <v>1</v>
      </c>
      <c r="B10" s="133" t="s">
        <v>124</v>
      </c>
      <c r="C10" s="46">
        <v>828</v>
      </c>
      <c r="D10" s="46"/>
      <c r="E10" s="46"/>
      <c r="F10" s="46"/>
      <c r="G10" s="94">
        <f>+G11+G45+G54+G67+G86+G105+G112+G119</f>
        <v>7418856</v>
      </c>
      <c r="H10" s="94">
        <f>+H11+H45+H54+H67+H86+H105+H112+H119+H126</f>
        <v>7735592</v>
      </c>
      <c r="I10" s="94">
        <f>+I11+I45+I54+I67+I86+I105+I112+I119+I126</f>
        <v>7685103</v>
      </c>
    </row>
    <row r="11" spans="1:9" ht="15.75" customHeight="1">
      <c r="A11" s="46">
        <v>2</v>
      </c>
      <c r="B11" s="134" t="s">
        <v>156</v>
      </c>
      <c r="C11" s="81">
        <v>828</v>
      </c>
      <c r="D11" s="82" t="s">
        <v>164</v>
      </c>
      <c r="E11" s="82"/>
      <c r="F11" s="81"/>
      <c r="G11" s="142">
        <f>+G12+G18+G28+G34</f>
        <v>4858738.16</v>
      </c>
      <c r="H11" s="142">
        <f>+H12+H18+H28+H34</f>
        <v>4993856.36</v>
      </c>
      <c r="I11" s="142">
        <f>+I12+I19+I28+I34</f>
        <v>4804490.01</v>
      </c>
    </row>
    <row r="12" spans="1:9" ht="27" customHeight="1">
      <c r="A12" s="46">
        <v>3</v>
      </c>
      <c r="B12" s="134" t="s">
        <v>172</v>
      </c>
      <c r="C12" s="81">
        <v>828</v>
      </c>
      <c r="D12" s="82" t="s">
        <v>165</v>
      </c>
      <c r="E12" s="82"/>
      <c r="F12" s="81"/>
      <c r="G12" s="143" t="str">
        <f>G15</f>
        <v>940190,00</v>
      </c>
      <c r="H12" s="143" t="str">
        <f>H15</f>
        <v>940190,00</v>
      </c>
      <c r="I12" s="143" t="str">
        <f>I15</f>
        <v>940190,00</v>
      </c>
    </row>
    <row r="13" spans="1:9" ht="14.25" customHeight="1">
      <c r="A13" s="46">
        <v>4</v>
      </c>
      <c r="B13" s="134" t="s">
        <v>0</v>
      </c>
      <c r="C13" s="81">
        <v>828</v>
      </c>
      <c r="D13" s="82" t="s">
        <v>165</v>
      </c>
      <c r="E13" s="92">
        <v>9100000000</v>
      </c>
      <c r="F13" s="81"/>
      <c r="G13" s="143" t="str">
        <f aca="true" t="shared" si="0" ref="G13:I14">+G14</f>
        <v>940190,00</v>
      </c>
      <c r="H13" s="143" t="str">
        <f t="shared" si="0"/>
        <v>940190,00</v>
      </c>
      <c r="I13" s="143" t="str">
        <f t="shared" si="0"/>
        <v>940190,00</v>
      </c>
    </row>
    <row r="14" spans="1:9" ht="15" customHeight="1">
      <c r="A14" s="46">
        <v>5</v>
      </c>
      <c r="B14" s="134" t="s">
        <v>128</v>
      </c>
      <c r="C14" s="81">
        <v>828</v>
      </c>
      <c r="D14" s="82" t="s">
        <v>165</v>
      </c>
      <c r="E14" s="92">
        <v>9110000000</v>
      </c>
      <c r="F14" s="81"/>
      <c r="G14" s="143" t="str">
        <f t="shared" si="0"/>
        <v>940190,00</v>
      </c>
      <c r="H14" s="143" t="str">
        <f t="shared" si="0"/>
        <v>940190,00</v>
      </c>
      <c r="I14" s="143" t="str">
        <f t="shared" si="0"/>
        <v>940190,00</v>
      </c>
    </row>
    <row r="15" spans="1:9" ht="40.5" customHeight="1">
      <c r="A15" s="46">
        <v>6</v>
      </c>
      <c r="B15" s="134" t="s">
        <v>1</v>
      </c>
      <c r="C15" s="81">
        <v>828</v>
      </c>
      <c r="D15" s="82" t="s">
        <v>165</v>
      </c>
      <c r="E15" s="92">
        <v>9110080210</v>
      </c>
      <c r="F15" s="81"/>
      <c r="G15" s="143" t="str">
        <f aca="true" t="shared" si="1" ref="G15:I16">G16</f>
        <v>940190,00</v>
      </c>
      <c r="H15" s="143" t="str">
        <f t="shared" si="1"/>
        <v>940190,00</v>
      </c>
      <c r="I15" s="143" t="str">
        <f t="shared" si="1"/>
        <v>940190,00</v>
      </c>
    </row>
    <row r="16" spans="1:9" ht="41.25" customHeight="1">
      <c r="A16" s="46">
        <v>7</v>
      </c>
      <c r="B16" s="135" t="s">
        <v>2</v>
      </c>
      <c r="C16" s="81">
        <v>828</v>
      </c>
      <c r="D16" s="82" t="s">
        <v>165</v>
      </c>
      <c r="E16" s="92">
        <v>9110080210</v>
      </c>
      <c r="F16" s="81">
        <v>100</v>
      </c>
      <c r="G16" s="143" t="str">
        <f t="shared" si="1"/>
        <v>940190,00</v>
      </c>
      <c r="H16" s="143" t="str">
        <f t="shared" si="1"/>
        <v>940190,00</v>
      </c>
      <c r="I16" s="143" t="str">
        <f t="shared" si="1"/>
        <v>940190,00</v>
      </c>
    </row>
    <row r="17" spans="1:9" ht="16.5" customHeight="1">
      <c r="A17" s="46">
        <v>8</v>
      </c>
      <c r="B17" s="135" t="s">
        <v>184</v>
      </c>
      <c r="C17" s="81">
        <v>828</v>
      </c>
      <c r="D17" s="82" t="s">
        <v>165</v>
      </c>
      <c r="E17" s="92">
        <v>9110080210</v>
      </c>
      <c r="F17" s="81">
        <v>120</v>
      </c>
      <c r="G17" s="144" t="s">
        <v>331</v>
      </c>
      <c r="H17" s="144" t="s">
        <v>331</v>
      </c>
      <c r="I17" s="144" t="s">
        <v>331</v>
      </c>
    </row>
    <row r="18" spans="1:9" ht="39" customHeight="1">
      <c r="A18" s="46">
        <v>9</v>
      </c>
      <c r="B18" s="134" t="s">
        <v>158</v>
      </c>
      <c r="C18" s="81">
        <v>828</v>
      </c>
      <c r="D18" s="82" t="s">
        <v>166</v>
      </c>
      <c r="E18" s="92"/>
      <c r="F18" s="81"/>
      <c r="G18" s="99">
        <f>G21</f>
        <v>3560858</v>
      </c>
      <c r="H18" s="99">
        <f>H19</f>
        <v>3680363.16</v>
      </c>
      <c r="I18" s="143">
        <f>I21</f>
        <v>3490997.01</v>
      </c>
    </row>
    <row r="19" spans="1:9" ht="14.25" customHeight="1">
      <c r="A19" s="46">
        <v>10</v>
      </c>
      <c r="B19" s="134" t="s">
        <v>3</v>
      </c>
      <c r="C19" s="81">
        <v>828</v>
      </c>
      <c r="D19" s="82" t="s">
        <v>166</v>
      </c>
      <c r="E19" s="92">
        <v>8100000000</v>
      </c>
      <c r="F19" s="81"/>
      <c r="G19" s="99">
        <f aca="true" t="shared" si="2" ref="G19:I20">+G20</f>
        <v>3560858</v>
      </c>
      <c r="H19" s="143">
        <f t="shared" si="2"/>
        <v>3680363.16</v>
      </c>
      <c r="I19" s="143">
        <f t="shared" si="2"/>
        <v>3490997.01</v>
      </c>
    </row>
    <row r="20" spans="1:9" ht="18" customHeight="1">
      <c r="A20" s="46">
        <v>11</v>
      </c>
      <c r="B20" s="134" t="s">
        <v>4</v>
      </c>
      <c r="C20" s="81">
        <v>828</v>
      </c>
      <c r="D20" s="82" t="s">
        <v>166</v>
      </c>
      <c r="E20" s="92">
        <v>8110000000</v>
      </c>
      <c r="F20" s="81"/>
      <c r="G20" s="99">
        <f t="shared" si="2"/>
        <v>3560858</v>
      </c>
      <c r="H20" s="143">
        <f t="shared" si="2"/>
        <v>3680363.16</v>
      </c>
      <c r="I20" s="143">
        <f t="shared" si="2"/>
        <v>3490997.01</v>
      </c>
    </row>
    <row r="21" spans="1:9" ht="36.75" customHeight="1">
      <c r="A21" s="46">
        <v>12</v>
      </c>
      <c r="B21" s="134" t="s">
        <v>5</v>
      </c>
      <c r="C21" s="81">
        <v>828</v>
      </c>
      <c r="D21" s="82" t="s">
        <v>166</v>
      </c>
      <c r="E21" s="92">
        <v>8110080210</v>
      </c>
      <c r="F21" s="81"/>
      <c r="G21" s="99">
        <f>+G22+G24:H24+G26</f>
        <v>3560858</v>
      </c>
      <c r="H21" s="143">
        <f>+H22+H24+H26</f>
        <v>3680363.16</v>
      </c>
      <c r="I21" s="99">
        <f>+I22+I24+I26</f>
        <v>3490997.01</v>
      </c>
    </row>
    <row r="22" spans="1:9" ht="41.25" customHeight="1">
      <c r="A22" s="46">
        <v>13</v>
      </c>
      <c r="B22" s="135" t="s">
        <v>2</v>
      </c>
      <c r="C22" s="81">
        <v>828</v>
      </c>
      <c r="D22" s="82" t="s">
        <v>166</v>
      </c>
      <c r="E22" s="92">
        <v>8110080210</v>
      </c>
      <c r="F22" s="81">
        <v>100</v>
      </c>
      <c r="G22" s="143" t="str">
        <f>G23</f>
        <v>2611107,00</v>
      </c>
      <c r="H22" s="143" t="str">
        <f>H23</f>
        <v>2747541,00</v>
      </c>
      <c r="I22" s="143" t="str">
        <f>I23</f>
        <v>2804929,00</v>
      </c>
    </row>
    <row r="23" spans="1:9" ht="17.25" customHeight="1">
      <c r="A23" s="46">
        <v>14</v>
      </c>
      <c r="B23" s="135" t="s">
        <v>6</v>
      </c>
      <c r="C23" s="81">
        <v>828</v>
      </c>
      <c r="D23" s="82" t="s">
        <v>166</v>
      </c>
      <c r="E23" s="92">
        <v>8110080210</v>
      </c>
      <c r="F23" s="81">
        <v>120</v>
      </c>
      <c r="G23" s="143" t="s">
        <v>397</v>
      </c>
      <c r="H23" s="143" t="s">
        <v>405</v>
      </c>
      <c r="I23" s="143" t="s">
        <v>332</v>
      </c>
    </row>
    <row r="24" spans="1:9" ht="16.5" customHeight="1">
      <c r="A24" s="46">
        <v>15</v>
      </c>
      <c r="B24" s="135" t="s">
        <v>7</v>
      </c>
      <c r="C24" s="81">
        <v>828</v>
      </c>
      <c r="D24" s="82" t="s">
        <v>166</v>
      </c>
      <c r="E24" s="92">
        <v>8110080210</v>
      </c>
      <c r="F24" s="81">
        <v>200</v>
      </c>
      <c r="G24" s="144" t="str">
        <f>+G25</f>
        <v>946228,00</v>
      </c>
      <c r="H24" s="144" t="str">
        <f>+H25</f>
        <v>929299,16</v>
      </c>
      <c r="I24" s="144" t="str">
        <f>+I25</f>
        <v>682545,01</v>
      </c>
    </row>
    <row r="25" spans="1:9" ht="25.5" customHeight="1">
      <c r="A25" s="46">
        <v>16</v>
      </c>
      <c r="B25" s="135" t="s">
        <v>8</v>
      </c>
      <c r="C25" s="81">
        <v>828</v>
      </c>
      <c r="D25" s="82" t="s">
        <v>166</v>
      </c>
      <c r="E25" s="92">
        <v>8110080210</v>
      </c>
      <c r="F25" s="81">
        <v>240</v>
      </c>
      <c r="G25" s="144" t="s">
        <v>396</v>
      </c>
      <c r="H25" s="144" t="s">
        <v>406</v>
      </c>
      <c r="I25" s="144" t="s">
        <v>403</v>
      </c>
    </row>
    <row r="26" spans="1:12" ht="16.5" customHeight="1">
      <c r="A26" s="46">
        <v>17</v>
      </c>
      <c r="B26" s="135" t="s">
        <v>9</v>
      </c>
      <c r="C26" s="81">
        <v>828</v>
      </c>
      <c r="D26" s="82" t="s">
        <v>166</v>
      </c>
      <c r="E26" s="92">
        <v>8110080210</v>
      </c>
      <c r="F26" s="81">
        <v>800</v>
      </c>
      <c r="G26" s="144" t="str">
        <f>+G27</f>
        <v>3523,00</v>
      </c>
      <c r="H26" s="144" t="str">
        <f>+H27</f>
        <v>3523,00</v>
      </c>
      <c r="I26" s="144" t="str">
        <f>+I27</f>
        <v>3523,00</v>
      </c>
      <c r="L26">
        <v>0</v>
      </c>
    </row>
    <row r="27" spans="1:9" ht="15.75" customHeight="1">
      <c r="A27" s="46">
        <v>18</v>
      </c>
      <c r="B27" s="135" t="s">
        <v>10</v>
      </c>
      <c r="C27" s="81">
        <v>828</v>
      </c>
      <c r="D27" s="82" t="s">
        <v>166</v>
      </c>
      <c r="E27" s="92">
        <v>8110080210</v>
      </c>
      <c r="F27" s="81">
        <v>850</v>
      </c>
      <c r="G27" s="144" t="s">
        <v>278</v>
      </c>
      <c r="H27" s="144" t="s">
        <v>278</v>
      </c>
      <c r="I27" s="144" t="s">
        <v>278</v>
      </c>
    </row>
    <row r="28" spans="1:9" ht="15" customHeight="1">
      <c r="A28" s="46">
        <v>19</v>
      </c>
      <c r="B28" s="135" t="s">
        <v>159</v>
      </c>
      <c r="C28" s="81">
        <v>828</v>
      </c>
      <c r="D28" s="82" t="s">
        <v>178</v>
      </c>
      <c r="E28" s="92"/>
      <c r="F28" s="81"/>
      <c r="G28" s="143" t="str">
        <f>G29</f>
        <v>1500,00</v>
      </c>
      <c r="H28" s="143" t="str">
        <f aca="true" t="shared" si="3" ref="H28:I30">H29</f>
        <v>1500,00</v>
      </c>
      <c r="I28" s="143" t="str">
        <f t="shared" si="3"/>
        <v>1500,00</v>
      </c>
    </row>
    <row r="29" spans="1:9" ht="18" customHeight="1">
      <c r="A29" s="46">
        <v>20</v>
      </c>
      <c r="B29" s="135" t="s">
        <v>11</v>
      </c>
      <c r="C29" s="81">
        <v>828</v>
      </c>
      <c r="D29" s="82" t="s">
        <v>178</v>
      </c>
      <c r="E29" s="92">
        <v>8100000000</v>
      </c>
      <c r="F29" s="81"/>
      <c r="G29" s="143" t="str">
        <f>G30</f>
        <v>1500,00</v>
      </c>
      <c r="H29" s="143" t="str">
        <f t="shared" si="3"/>
        <v>1500,00</v>
      </c>
      <c r="I29" s="143" t="str">
        <f t="shared" si="3"/>
        <v>1500,00</v>
      </c>
    </row>
    <row r="30" spans="1:9" ht="15.75" customHeight="1">
      <c r="A30" s="46">
        <v>21</v>
      </c>
      <c r="B30" s="134" t="s">
        <v>4</v>
      </c>
      <c r="C30" s="81">
        <v>828</v>
      </c>
      <c r="D30" s="82" t="s">
        <v>178</v>
      </c>
      <c r="E30" s="92">
        <v>8110000000</v>
      </c>
      <c r="F30" s="81"/>
      <c r="G30" s="143" t="str">
        <f>G31</f>
        <v>1500,00</v>
      </c>
      <c r="H30" s="143" t="str">
        <f t="shared" si="3"/>
        <v>1500,00</v>
      </c>
      <c r="I30" s="143" t="str">
        <f t="shared" si="3"/>
        <v>1500,00</v>
      </c>
    </row>
    <row r="31" spans="1:9" ht="39" customHeight="1">
      <c r="A31" s="46">
        <v>22</v>
      </c>
      <c r="B31" s="135" t="s">
        <v>12</v>
      </c>
      <c r="C31" s="81">
        <v>828</v>
      </c>
      <c r="D31" s="82" t="s">
        <v>178</v>
      </c>
      <c r="E31" s="92">
        <v>8110080050</v>
      </c>
      <c r="F31" s="82"/>
      <c r="G31" s="144" t="str">
        <f>+G32</f>
        <v>1500,00</v>
      </c>
      <c r="H31" s="144" t="str">
        <f>+H32</f>
        <v>1500,00</v>
      </c>
      <c r="I31" s="144" t="str">
        <f>+I32</f>
        <v>1500,00</v>
      </c>
    </row>
    <row r="32" spans="1:9" ht="12.75" customHeight="1">
      <c r="A32" s="46">
        <v>23</v>
      </c>
      <c r="B32" s="135" t="s">
        <v>9</v>
      </c>
      <c r="C32" s="81">
        <v>828</v>
      </c>
      <c r="D32" s="82" t="s">
        <v>178</v>
      </c>
      <c r="E32" s="92">
        <v>8110080050</v>
      </c>
      <c r="F32" s="81">
        <v>800</v>
      </c>
      <c r="G32" s="143" t="str">
        <f>G33</f>
        <v>1500,00</v>
      </c>
      <c r="H32" s="143" t="str">
        <f>H33</f>
        <v>1500,00</v>
      </c>
      <c r="I32" s="143" t="str">
        <f>I33</f>
        <v>1500,00</v>
      </c>
    </row>
    <row r="33" spans="1:9" ht="13.5" customHeight="1">
      <c r="A33" s="46">
        <v>24</v>
      </c>
      <c r="B33" s="136" t="s">
        <v>13</v>
      </c>
      <c r="C33" s="81">
        <v>828</v>
      </c>
      <c r="D33" s="82" t="s">
        <v>178</v>
      </c>
      <c r="E33" s="92">
        <v>8110080050</v>
      </c>
      <c r="F33" s="81">
        <v>870</v>
      </c>
      <c r="G33" s="143" t="s">
        <v>279</v>
      </c>
      <c r="H33" s="143" t="s">
        <v>279</v>
      </c>
      <c r="I33" s="143" t="s">
        <v>279</v>
      </c>
    </row>
    <row r="34" spans="1:9" ht="15.75" customHeight="1">
      <c r="A34" s="46">
        <v>25</v>
      </c>
      <c r="B34" s="136" t="s">
        <v>173</v>
      </c>
      <c r="C34" s="81">
        <v>828</v>
      </c>
      <c r="D34" s="82" t="s">
        <v>179</v>
      </c>
      <c r="E34" s="92"/>
      <c r="F34" s="81"/>
      <c r="G34" s="99">
        <f>G35+G40</f>
        <v>356190.16</v>
      </c>
      <c r="H34" s="99">
        <f>+H35+H40</f>
        <v>371803.2</v>
      </c>
      <c r="I34" s="99">
        <f>+I35+I40</f>
        <v>371803</v>
      </c>
    </row>
    <row r="35" spans="1:9" ht="30.75" customHeight="1">
      <c r="A35" s="46">
        <v>26</v>
      </c>
      <c r="B35" s="135" t="s">
        <v>81</v>
      </c>
      <c r="C35" s="81">
        <v>828</v>
      </c>
      <c r="D35" s="82" t="s">
        <v>179</v>
      </c>
      <c r="E35" s="92">
        <v>100000000</v>
      </c>
      <c r="F35" s="81"/>
      <c r="G35" s="99" t="str">
        <f aca="true" t="shared" si="4" ref="G35:I38">+G36</f>
        <v>354452,16</v>
      </c>
      <c r="H35" s="99" t="str">
        <f t="shared" si="4"/>
        <v>370065,20</v>
      </c>
      <c r="I35" s="99" t="str">
        <f t="shared" si="4"/>
        <v>370065,00</v>
      </c>
    </row>
    <row r="36" spans="1:9" ht="13.5" customHeight="1">
      <c r="A36" s="46">
        <v>27</v>
      </c>
      <c r="B36" s="135" t="s">
        <v>53</v>
      </c>
      <c r="C36" s="81">
        <v>828</v>
      </c>
      <c r="D36" s="82" t="s">
        <v>179</v>
      </c>
      <c r="E36" s="92">
        <v>110000000</v>
      </c>
      <c r="F36" s="81"/>
      <c r="G36" s="99" t="str">
        <f t="shared" si="4"/>
        <v>354452,16</v>
      </c>
      <c r="H36" s="99" t="str">
        <f t="shared" si="4"/>
        <v>370065,20</v>
      </c>
      <c r="I36" s="99" t="str">
        <f t="shared" si="4"/>
        <v>370065,00</v>
      </c>
    </row>
    <row r="37" spans="1:9" ht="54" customHeight="1">
      <c r="A37" s="46">
        <v>28</v>
      </c>
      <c r="B37" s="135" t="s">
        <v>54</v>
      </c>
      <c r="C37" s="81">
        <v>828</v>
      </c>
      <c r="D37" s="82" t="s">
        <v>179</v>
      </c>
      <c r="E37" s="92">
        <v>110083090</v>
      </c>
      <c r="F37" s="81"/>
      <c r="G37" s="143" t="str">
        <f t="shared" si="4"/>
        <v>354452,16</v>
      </c>
      <c r="H37" s="143" t="str">
        <f t="shared" si="4"/>
        <v>370065,20</v>
      </c>
      <c r="I37" s="143" t="str">
        <f t="shared" si="4"/>
        <v>370065,00</v>
      </c>
    </row>
    <row r="38" spans="1:9" ht="38.25" customHeight="1">
      <c r="A38" s="46">
        <v>29</v>
      </c>
      <c r="B38" s="135" t="s">
        <v>49</v>
      </c>
      <c r="C38" s="81">
        <v>828</v>
      </c>
      <c r="D38" s="82" t="s">
        <v>179</v>
      </c>
      <c r="E38" s="92">
        <v>110083090</v>
      </c>
      <c r="F38" s="81">
        <v>100</v>
      </c>
      <c r="G38" s="143" t="str">
        <f t="shared" si="4"/>
        <v>354452,16</v>
      </c>
      <c r="H38" s="143" t="str">
        <f t="shared" si="4"/>
        <v>370065,20</v>
      </c>
      <c r="I38" s="143" t="str">
        <f t="shared" si="4"/>
        <v>370065,00</v>
      </c>
    </row>
    <row r="39" spans="1:9" ht="13.5" customHeight="1">
      <c r="A39" s="46">
        <v>30</v>
      </c>
      <c r="B39" s="135" t="s">
        <v>6</v>
      </c>
      <c r="C39" s="81">
        <v>828</v>
      </c>
      <c r="D39" s="82" t="s">
        <v>179</v>
      </c>
      <c r="E39" s="92">
        <v>110083090</v>
      </c>
      <c r="F39" s="81">
        <v>120</v>
      </c>
      <c r="G39" s="143" t="s">
        <v>399</v>
      </c>
      <c r="H39" s="143" t="s">
        <v>395</v>
      </c>
      <c r="I39" s="143" t="s">
        <v>402</v>
      </c>
    </row>
    <row r="40" spans="1:9" ht="13.5" customHeight="1">
      <c r="A40" s="46">
        <v>31</v>
      </c>
      <c r="B40" s="135" t="s">
        <v>11</v>
      </c>
      <c r="C40" s="81">
        <v>828</v>
      </c>
      <c r="D40" s="82" t="s">
        <v>179</v>
      </c>
      <c r="E40" s="92">
        <v>8100000000</v>
      </c>
      <c r="F40" s="81"/>
      <c r="G40" s="99" t="str">
        <f aca="true" t="shared" si="5" ref="G40:I41">G41</f>
        <v>1738,00</v>
      </c>
      <c r="H40" s="99" t="str">
        <f t="shared" si="5"/>
        <v>1738,00</v>
      </c>
      <c r="I40" s="99" t="str">
        <f t="shared" si="5"/>
        <v>1738,00</v>
      </c>
    </row>
    <row r="41" spans="1:9" ht="13.5" customHeight="1">
      <c r="A41" s="46">
        <v>32</v>
      </c>
      <c r="B41" s="134" t="s">
        <v>4</v>
      </c>
      <c r="C41" s="81">
        <v>828</v>
      </c>
      <c r="D41" s="82" t="s">
        <v>179</v>
      </c>
      <c r="E41" s="92">
        <v>8110000000</v>
      </c>
      <c r="F41" s="81"/>
      <c r="G41" s="99" t="str">
        <f t="shared" si="5"/>
        <v>1738,00</v>
      </c>
      <c r="H41" s="99" t="str">
        <f t="shared" si="5"/>
        <v>1738,00</v>
      </c>
      <c r="I41" s="99" t="str">
        <f t="shared" si="5"/>
        <v>1738,00</v>
      </c>
    </row>
    <row r="42" spans="1:9" ht="43.5" customHeight="1">
      <c r="A42" s="46">
        <v>33</v>
      </c>
      <c r="B42" s="135" t="s">
        <v>297</v>
      </c>
      <c r="C42" s="81">
        <v>828</v>
      </c>
      <c r="D42" s="82" t="s">
        <v>179</v>
      </c>
      <c r="E42" s="92">
        <v>8110075140</v>
      </c>
      <c r="F42" s="81"/>
      <c r="G42" s="99" t="str">
        <f aca="true" t="shared" si="6" ref="G42:I43">G43</f>
        <v>1738,00</v>
      </c>
      <c r="H42" s="99" t="str">
        <f t="shared" si="6"/>
        <v>1738,00</v>
      </c>
      <c r="I42" s="99" t="str">
        <f t="shared" si="6"/>
        <v>1738,00</v>
      </c>
    </row>
    <row r="43" spans="1:9" ht="17.25" customHeight="1">
      <c r="A43" s="46">
        <v>34</v>
      </c>
      <c r="B43" s="135" t="s">
        <v>7</v>
      </c>
      <c r="C43" s="81"/>
      <c r="D43" s="82" t="s">
        <v>179</v>
      </c>
      <c r="E43" s="92">
        <v>8110075140</v>
      </c>
      <c r="F43" s="81">
        <v>200</v>
      </c>
      <c r="G43" s="99" t="str">
        <f t="shared" si="6"/>
        <v>1738,00</v>
      </c>
      <c r="H43" s="99" t="str">
        <f t="shared" si="6"/>
        <v>1738,00</v>
      </c>
      <c r="I43" s="99" t="str">
        <f t="shared" si="6"/>
        <v>1738,00</v>
      </c>
    </row>
    <row r="44" spans="1:9" ht="13.5" customHeight="1">
      <c r="A44" s="46">
        <v>35</v>
      </c>
      <c r="B44" s="135" t="s">
        <v>8</v>
      </c>
      <c r="C44" s="81">
        <v>828</v>
      </c>
      <c r="D44" s="82" t="s">
        <v>179</v>
      </c>
      <c r="E44" s="92">
        <v>8110075140</v>
      </c>
      <c r="F44" s="81">
        <v>240</v>
      </c>
      <c r="G44" s="143" t="s">
        <v>333</v>
      </c>
      <c r="H44" s="143" t="s">
        <v>333</v>
      </c>
      <c r="I44" s="143" t="s">
        <v>333</v>
      </c>
    </row>
    <row r="45" spans="1:9" ht="13.5" customHeight="1">
      <c r="A45" s="46">
        <v>36</v>
      </c>
      <c r="B45" s="135" t="s">
        <v>298</v>
      </c>
      <c r="C45" s="81">
        <v>828</v>
      </c>
      <c r="D45" s="82" t="s">
        <v>294</v>
      </c>
      <c r="E45" s="92"/>
      <c r="F45" s="81"/>
      <c r="G45" s="99">
        <f aca="true" t="shared" si="7" ref="G45:I48">G46</f>
        <v>52845</v>
      </c>
      <c r="H45" s="99">
        <f t="shared" si="7"/>
        <v>55650</v>
      </c>
      <c r="I45" s="99">
        <f t="shared" si="7"/>
        <v>0</v>
      </c>
    </row>
    <row r="46" spans="1:9" ht="13.5" customHeight="1">
      <c r="A46" s="46">
        <v>37</v>
      </c>
      <c r="B46" s="135" t="s">
        <v>295</v>
      </c>
      <c r="C46" s="81">
        <v>828</v>
      </c>
      <c r="D46" s="82" t="s">
        <v>296</v>
      </c>
      <c r="E46" s="92"/>
      <c r="F46" s="81"/>
      <c r="G46" s="99">
        <f t="shared" si="7"/>
        <v>52845</v>
      </c>
      <c r="H46" s="99">
        <f t="shared" si="7"/>
        <v>55650</v>
      </c>
      <c r="I46" s="99">
        <f t="shared" si="7"/>
        <v>0</v>
      </c>
    </row>
    <row r="47" spans="1:9" ht="12.75" customHeight="1">
      <c r="A47" s="46">
        <v>38</v>
      </c>
      <c r="B47" s="135" t="s">
        <v>11</v>
      </c>
      <c r="C47" s="81">
        <v>828</v>
      </c>
      <c r="D47" s="82" t="s">
        <v>296</v>
      </c>
      <c r="E47" s="92">
        <v>8100000000</v>
      </c>
      <c r="F47" s="81"/>
      <c r="G47" s="99">
        <f t="shared" si="7"/>
        <v>52845</v>
      </c>
      <c r="H47" s="99">
        <f t="shared" si="7"/>
        <v>55650</v>
      </c>
      <c r="I47" s="99">
        <f t="shared" si="7"/>
        <v>0</v>
      </c>
    </row>
    <row r="48" spans="1:9" ht="12.75" customHeight="1">
      <c r="A48" s="46">
        <v>39</v>
      </c>
      <c r="B48" s="135" t="s">
        <v>4</v>
      </c>
      <c r="C48" s="81">
        <v>828</v>
      </c>
      <c r="D48" s="82" t="s">
        <v>296</v>
      </c>
      <c r="E48" s="92">
        <v>8110000000</v>
      </c>
      <c r="F48" s="81"/>
      <c r="G48" s="99">
        <f t="shared" si="7"/>
        <v>52845</v>
      </c>
      <c r="H48" s="99">
        <f t="shared" si="7"/>
        <v>55650</v>
      </c>
      <c r="I48" s="99">
        <f t="shared" si="7"/>
        <v>0</v>
      </c>
    </row>
    <row r="49" spans="1:9" ht="39.75" customHeight="1">
      <c r="A49" s="46">
        <v>40</v>
      </c>
      <c r="B49" s="135" t="s">
        <v>299</v>
      </c>
      <c r="C49" s="81">
        <v>828</v>
      </c>
      <c r="D49" s="82" t="s">
        <v>296</v>
      </c>
      <c r="E49" s="92">
        <v>811005118</v>
      </c>
      <c r="F49" s="81"/>
      <c r="G49" s="99">
        <f>G50+G52</f>
        <v>52845</v>
      </c>
      <c r="H49" s="99">
        <f>+H50+H52</f>
        <v>55650</v>
      </c>
      <c r="I49" s="99">
        <f>I50</f>
        <v>0</v>
      </c>
    </row>
    <row r="50" spans="1:9" ht="41.25" customHeight="1">
      <c r="A50" s="46">
        <v>41</v>
      </c>
      <c r="B50" s="135" t="s">
        <v>208</v>
      </c>
      <c r="C50" s="81">
        <v>828</v>
      </c>
      <c r="D50" s="82" t="s">
        <v>296</v>
      </c>
      <c r="E50" s="92">
        <v>811005118</v>
      </c>
      <c r="F50" s="81">
        <v>100</v>
      </c>
      <c r="G50" s="99">
        <f>G51</f>
        <v>51038.92</v>
      </c>
      <c r="H50" s="99">
        <f>H51</f>
        <v>51038.92</v>
      </c>
      <c r="I50" s="99">
        <f>I51</f>
        <v>0</v>
      </c>
    </row>
    <row r="51" spans="1:9" ht="13.5" customHeight="1">
      <c r="A51" s="46">
        <v>42</v>
      </c>
      <c r="B51" s="135" t="s">
        <v>6</v>
      </c>
      <c r="C51" s="81">
        <v>828</v>
      </c>
      <c r="D51" s="82" t="s">
        <v>296</v>
      </c>
      <c r="E51" s="92">
        <v>811005118</v>
      </c>
      <c r="F51" s="81">
        <v>120</v>
      </c>
      <c r="G51" s="99">
        <v>51038.92</v>
      </c>
      <c r="H51" s="99">
        <v>51038.92</v>
      </c>
      <c r="I51" s="99">
        <f>I52</f>
        <v>0</v>
      </c>
    </row>
    <row r="52" spans="1:9" ht="13.5" customHeight="1">
      <c r="A52" s="46">
        <v>43</v>
      </c>
      <c r="B52" s="135" t="s">
        <v>7</v>
      </c>
      <c r="C52" s="81">
        <v>828</v>
      </c>
      <c r="D52" s="82" t="s">
        <v>296</v>
      </c>
      <c r="E52" s="92">
        <v>811005118</v>
      </c>
      <c r="F52" s="81">
        <v>200</v>
      </c>
      <c r="G52" s="99">
        <f>G53</f>
        <v>1806.08</v>
      </c>
      <c r="H52" s="99">
        <f>H53</f>
        <v>4611.08</v>
      </c>
      <c r="I52" s="99">
        <f>I53</f>
        <v>0</v>
      </c>
    </row>
    <row r="53" spans="1:9" ht="25.5" customHeight="1">
      <c r="A53" s="46">
        <v>44</v>
      </c>
      <c r="B53" s="135" t="s">
        <v>8</v>
      </c>
      <c r="C53" s="81">
        <v>828</v>
      </c>
      <c r="D53" s="82" t="s">
        <v>296</v>
      </c>
      <c r="E53" s="92">
        <v>811005118</v>
      </c>
      <c r="F53" s="81">
        <v>240</v>
      </c>
      <c r="G53" s="99">
        <v>1806.08</v>
      </c>
      <c r="H53" s="99">
        <v>4611.08</v>
      </c>
      <c r="I53" s="99">
        <v>0</v>
      </c>
    </row>
    <row r="54" spans="1:9" ht="17.25" customHeight="1">
      <c r="A54" s="46">
        <v>45</v>
      </c>
      <c r="B54" s="136" t="s">
        <v>14</v>
      </c>
      <c r="C54" s="81">
        <v>828</v>
      </c>
      <c r="D54" s="82" t="s">
        <v>119</v>
      </c>
      <c r="E54" s="92"/>
      <c r="F54" s="81"/>
      <c r="G54" s="99">
        <f>+G55+G61</f>
        <v>83597</v>
      </c>
      <c r="H54" s="99">
        <f>+H55+H61</f>
        <v>109420</v>
      </c>
      <c r="I54" s="99">
        <f>+I55+I61</f>
        <v>109420</v>
      </c>
    </row>
    <row r="55" spans="1:9" ht="17.25" customHeight="1" hidden="1">
      <c r="A55" s="46">
        <v>46</v>
      </c>
      <c r="B55" s="137" t="s">
        <v>276</v>
      </c>
      <c r="C55" s="81">
        <v>828</v>
      </c>
      <c r="D55" s="82" t="s">
        <v>277</v>
      </c>
      <c r="E55" s="92"/>
      <c r="F55" s="81"/>
      <c r="G55" s="99" t="str">
        <f aca="true" t="shared" si="8" ref="G55:I59">+G56</f>
        <v>0,00</v>
      </c>
      <c r="H55" s="99" t="str">
        <f t="shared" si="8"/>
        <v>0,00</v>
      </c>
      <c r="I55" s="99" t="str">
        <f t="shared" si="8"/>
        <v>0,00</v>
      </c>
    </row>
    <row r="56" spans="1:9" ht="17.25" customHeight="1" hidden="1">
      <c r="A56" s="46">
        <v>47</v>
      </c>
      <c r="B56" s="135" t="s">
        <v>81</v>
      </c>
      <c r="C56" s="81">
        <v>828</v>
      </c>
      <c r="D56" s="82" t="s">
        <v>277</v>
      </c>
      <c r="E56" s="92">
        <v>100000000</v>
      </c>
      <c r="F56" s="81"/>
      <c r="G56" s="99" t="str">
        <f t="shared" si="8"/>
        <v>0,00</v>
      </c>
      <c r="H56" s="99" t="str">
        <f t="shared" si="8"/>
        <v>0,00</v>
      </c>
      <c r="I56" s="99" t="str">
        <f t="shared" si="8"/>
        <v>0,00</v>
      </c>
    </row>
    <row r="57" spans="1:9" ht="21.75" customHeight="1" hidden="1">
      <c r="A57" s="46">
        <v>48</v>
      </c>
      <c r="B57" s="135" t="s">
        <v>83</v>
      </c>
      <c r="C57" s="81">
        <v>828</v>
      </c>
      <c r="D57" s="82" t="s">
        <v>277</v>
      </c>
      <c r="E57" s="92">
        <v>130000000</v>
      </c>
      <c r="F57" s="81"/>
      <c r="G57" s="99" t="str">
        <f t="shared" si="8"/>
        <v>0,00</v>
      </c>
      <c r="H57" s="99" t="str">
        <f t="shared" si="8"/>
        <v>0,00</v>
      </c>
      <c r="I57" s="99" t="str">
        <f t="shared" si="8"/>
        <v>0,00</v>
      </c>
    </row>
    <row r="58" spans="1:9" ht="49.5" customHeight="1" hidden="1">
      <c r="A58" s="46">
        <v>49</v>
      </c>
      <c r="B58" s="138" t="s">
        <v>280</v>
      </c>
      <c r="C58" s="81">
        <v>828</v>
      </c>
      <c r="D58" s="82" t="s">
        <v>277</v>
      </c>
      <c r="E58" s="92" t="s">
        <v>281</v>
      </c>
      <c r="F58" s="81"/>
      <c r="G58" s="99" t="str">
        <f t="shared" si="8"/>
        <v>0,00</v>
      </c>
      <c r="H58" s="99" t="str">
        <f t="shared" si="8"/>
        <v>0,00</v>
      </c>
      <c r="I58" s="99" t="str">
        <f t="shared" si="8"/>
        <v>0,00</v>
      </c>
    </row>
    <row r="59" spans="1:9" ht="17.25" customHeight="1" hidden="1">
      <c r="A59" s="46">
        <v>50</v>
      </c>
      <c r="B59" s="135" t="s">
        <v>7</v>
      </c>
      <c r="C59" s="81">
        <v>828</v>
      </c>
      <c r="D59" s="82" t="s">
        <v>277</v>
      </c>
      <c r="E59" s="92" t="s">
        <v>281</v>
      </c>
      <c r="F59" s="81">
        <v>200</v>
      </c>
      <c r="G59" s="99" t="str">
        <f t="shared" si="8"/>
        <v>0,00</v>
      </c>
      <c r="H59" s="99" t="str">
        <f t="shared" si="8"/>
        <v>0,00</v>
      </c>
      <c r="I59" s="99" t="str">
        <f t="shared" si="8"/>
        <v>0,00</v>
      </c>
    </row>
    <row r="60" spans="1:9" ht="17.25" customHeight="1" hidden="1">
      <c r="A60" s="46">
        <v>51</v>
      </c>
      <c r="B60" s="135" t="s">
        <v>8</v>
      </c>
      <c r="C60" s="81">
        <v>828</v>
      </c>
      <c r="D60" s="82" t="s">
        <v>277</v>
      </c>
      <c r="E60" s="92" t="s">
        <v>281</v>
      </c>
      <c r="F60" s="81">
        <v>240</v>
      </c>
      <c r="G60" s="99" t="s">
        <v>282</v>
      </c>
      <c r="H60" s="143" t="s">
        <v>282</v>
      </c>
      <c r="I60" s="143" t="s">
        <v>282</v>
      </c>
    </row>
    <row r="61" spans="1:10" ht="27" customHeight="1">
      <c r="A61" s="46">
        <v>46</v>
      </c>
      <c r="B61" s="136" t="s">
        <v>15</v>
      </c>
      <c r="C61" s="81">
        <v>828</v>
      </c>
      <c r="D61" s="82" t="s">
        <v>19</v>
      </c>
      <c r="E61" s="92"/>
      <c r="F61" s="81"/>
      <c r="G61" s="99" t="str">
        <f>G62</f>
        <v>83597,00</v>
      </c>
      <c r="H61" s="143" t="str">
        <f>H62</f>
        <v>109420,00</v>
      </c>
      <c r="I61" s="143" t="str">
        <f>I62</f>
        <v>109420,00</v>
      </c>
      <c r="J61" t="s">
        <v>334</v>
      </c>
    </row>
    <row r="62" spans="1:9" ht="27" customHeight="1">
      <c r="A62" s="46">
        <v>47</v>
      </c>
      <c r="B62" s="136" t="s">
        <v>16</v>
      </c>
      <c r="C62" s="81">
        <v>828</v>
      </c>
      <c r="D62" s="82" t="s">
        <v>19</v>
      </c>
      <c r="E62" s="92">
        <v>100000000</v>
      </c>
      <c r="F62" s="81"/>
      <c r="G62" s="142" t="str">
        <f>+G63</f>
        <v>83597,00</v>
      </c>
      <c r="H62" s="144" t="str">
        <f>+H63</f>
        <v>109420,00</v>
      </c>
      <c r="I62" s="144" t="str">
        <f>+I63</f>
        <v>109420,00</v>
      </c>
    </row>
    <row r="63" spans="1:9" ht="14.25" customHeight="1">
      <c r="A63" s="46">
        <v>48</v>
      </c>
      <c r="B63" s="135" t="s">
        <v>17</v>
      </c>
      <c r="C63" s="81">
        <v>828</v>
      </c>
      <c r="D63" s="82" t="s">
        <v>19</v>
      </c>
      <c r="E63" s="92">
        <v>130000000</v>
      </c>
      <c r="F63" s="81"/>
      <c r="G63" s="142" t="str">
        <f>G64</f>
        <v>83597,00</v>
      </c>
      <c r="H63" s="144" t="str">
        <f aca="true" t="shared" si="9" ref="H63:I65">H64</f>
        <v>109420,00</v>
      </c>
      <c r="I63" s="144" t="str">
        <f t="shared" si="9"/>
        <v>109420,00</v>
      </c>
    </row>
    <row r="64" spans="1:9" ht="56.25" customHeight="1">
      <c r="A64" s="46">
        <v>49</v>
      </c>
      <c r="B64" s="135" t="s">
        <v>82</v>
      </c>
      <c r="C64" s="81">
        <v>828</v>
      </c>
      <c r="D64" s="82" t="s">
        <v>19</v>
      </c>
      <c r="E64" s="92">
        <v>130082020</v>
      </c>
      <c r="F64" s="81"/>
      <c r="G64" s="142" t="str">
        <f>G65</f>
        <v>83597,00</v>
      </c>
      <c r="H64" s="144" t="str">
        <f t="shared" si="9"/>
        <v>109420,00</v>
      </c>
      <c r="I64" s="144" t="str">
        <f t="shared" si="9"/>
        <v>109420,00</v>
      </c>
    </row>
    <row r="65" spans="1:9" ht="18" customHeight="1">
      <c r="A65" s="46">
        <v>50</v>
      </c>
      <c r="B65" s="135" t="s">
        <v>7</v>
      </c>
      <c r="C65" s="81">
        <v>828</v>
      </c>
      <c r="D65" s="82" t="s">
        <v>19</v>
      </c>
      <c r="E65" s="92">
        <v>130082020</v>
      </c>
      <c r="F65" s="81">
        <v>200</v>
      </c>
      <c r="G65" s="142" t="str">
        <f>+G66</f>
        <v>83597,00</v>
      </c>
      <c r="H65" s="144" t="str">
        <f t="shared" si="9"/>
        <v>109420,00</v>
      </c>
      <c r="I65" s="144" t="str">
        <f t="shared" si="9"/>
        <v>109420,00</v>
      </c>
    </row>
    <row r="66" spans="1:9" ht="25.5" customHeight="1">
      <c r="A66" s="46">
        <v>51</v>
      </c>
      <c r="B66" s="135" t="s">
        <v>8</v>
      </c>
      <c r="C66" s="81">
        <v>828</v>
      </c>
      <c r="D66" s="82" t="s">
        <v>19</v>
      </c>
      <c r="E66" s="92">
        <v>130082020</v>
      </c>
      <c r="F66" s="81">
        <v>240</v>
      </c>
      <c r="G66" s="144" t="s">
        <v>398</v>
      </c>
      <c r="H66" s="144" t="s">
        <v>400</v>
      </c>
      <c r="I66" s="144" t="s">
        <v>400</v>
      </c>
    </row>
    <row r="67" spans="1:9" ht="14.25" customHeight="1">
      <c r="A67" s="46">
        <v>52</v>
      </c>
      <c r="B67" s="135" t="s">
        <v>120</v>
      </c>
      <c r="C67" s="81">
        <v>828</v>
      </c>
      <c r="D67" s="82" t="s">
        <v>121</v>
      </c>
      <c r="E67" s="92"/>
      <c r="F67" s="81"/>
      <c r="G67" s="142">
        <f aca="true" t="shared" si="10" ref="G67:I69">+G68</f>
        <v>194800</v>
      </c>
      <c r="H67" s="142">
        <f t="shared" si="10"/>
        <v>199400</v>
      </c>
      <c r="I67" s="142">
        <f t="shared" si="10"/>
        <v>204800</v>
      </c>
    </row>
    <row r="68" spans="1:9" ht="14.25" customHeight="1">
      <c r="A68" s="46">
        <v>53</v>
      </c>
      <c r="B68" s="135" t="s">
        <v>80</v>
      </c>
      <c r="C68" s="81">
        <v>828</v>
      </c>
      <c r="D68" s="82" t="s">
        <v>20</v>
      </c>
      <c r="E68" s="92"/>
      <c r="F68" s="81"/>
      <c r="G68" s="142">
        <f t="shared" si="10"/>
        <v>194800</v>
      </c>
      <c r="H68" s="142">
        <f t="shared" si="10"/>
        <v>199400</v>
      </c>
      <c r="I68" s="142">
        <f t="shared" si="10"/>
        <v>204800</v>
      </c>
    </row>
    <row r="69" spans="1:9" ht="27" customHeight="1">
      <c r="A69" s="46">
        <v>54</v>
      </c>
      <c r="B69" s="135" t="s">
        <v>110</v>
      </c>
      <c r="C69" s="81">
        <v>828</v>
      </c>
      <c r="D69" s="82" t="s">
        <v>20</v>
      </c>
      <c r="E69" s="92">
        <v>100000000</v>
      </c>
      <c r="F69" s="81"/>
      <c r="G69" s="142">
        <f t="shared" si="10"/>
        <v>194800</v>
      </c>
      <c r="H69" s="142">
        <f t="shared" si="10"/>
        <v>199400</v>
      </c>
      <c r="I69" s="142">
        <f t="shared" si="10"/>
        <v>204800</v>
      </c>
    </row>
    <row r="70" spans="1:9" ht="23.25" customHeight="1">
      <c r="A70" s="46">
        <v>55</v>
      </c>
      <c r="B70" s="135" t="s">
        <v>111</v>
      </c>
      <c r="C70" s="81">
        <v>828</v>
      </c>
      <c r="D70" s="82" t="s">
        <v>20</v>
      </c>
      <c r="E70" s="92">
        <v>120000000</v>
      </c>
      <c r="F70" s="81"/>
      <c r="G70" s="142">
        <f>+G71+G74+G77+G83</f>
        <v>194800</v>
      </c>
      <c r="H70" s="142">
        <f>+H71+H74+H77+H83</f>
        <v>199400</v>
      </c>
      <c r="I70" s="142">
        <f>+I74+I80</f>
        <v>204800</v>
      </c>
    </row>
    <row r="71" spans="1:9" ht="1.5" customHeight="1" hidden="1">
      <c r="A71" s="46">
        <v>62</v>
      </c>
      <c r="B71" s="139" t="s">
        <v>286</v>
      </c>
      <c r="C71" s="81">
        <v>828</v>
      </c>
      <c r="D71" s="82" t="s">
        <v>20</v>
      </c>
      <c r="E71" s="92">
        <v>120010600</v>
      </c>
      <c r="F71" s="81"/>
      <c r="G71" s="142" t="str">
        <f aca="true" t="shared" si="11" ref="G71:I72">+G72</f>
        <v>0,00</v>
      </c>
      <c r="H71" s="142" t="str">
        <f t="shared" si="11"/>
        <v>0,00</v>
      </c>
      <c r="I71" s="142" t="str">
        <f t="shared" si="11"/>
        <v>0,00</v>
      </c>
    </row>
    <row r="72" spans="1:9" ht="15" customHeight="1" hidden="1">
      <c r="A72" s="46">
        <v>63</v>
      </c>
      <c r="B72" s="135" t="s">
        <v>206</v>
      </c>
      <c r="C72" s="81">
        <v>828</v>
      </c>
      <c r="D72" s="82" t="s">
        <v>20</v>
      </c>
      <c r="E72" s="92">
        <v>120010600</v>
      </c>
      <c r="F72" s="81">
        <v>200</v>
      </c>
      <c r="G72" s="144" t="str">
        <f t="shared" si="11"/>
        <v>0,00</v>
      </c>
      <c r="H72" s="144" t="str">
        <f t="shared" si="11"/>
        <v>0,00</v>
      </c>
      <c r="I72" s="144" t="str">
        <f t="shared" si="11"/>
        <v>0,00</v>
      </c>
    </row>
    <row r="73" spans="1:9" ht="25.5" customHeight="1" hidden="1">
      <c r="A73" s="46">
        <v>64</v>
      </c>
      <c r="B73" s="135" t="s">
        <v>207</v>
      </c>
      <c r="C73" s="81">
        <v>828</v>
      </c>
      <c r="D73" s="82" t="s">
        <v>20</v>
      </c>
      <c r="E73" s="92">
        <v>120010600</v>
      </c>
      <c r="F73" s="81">
        <v>240</v>
      </c>
      <c r="G73" s="144" t="s">
        <v>282</v>
      </c>
      <c r="H73" s="144" t="s">
        <v>282</v>
      </c>
      <c r="I73" s="144" t="s">
        <v>282</v>
      </c>
    </row>
    <row r="74" spans="1:9" ht="71.25" customHeight="1">
      <c r="A74" s="46">
        <v>56</v>
      </c>
      <c r="B74" s="140" t="s">
        <v>31</v>
      </c>
      <c r="C74" s="81">
        <v>828</v>
      </c>
      <c r="D74" s="82" t="s">
        <v>20</v>
      </c>
      <c r="E74" s="92">
        <v>120081090</v>
      </c>
      <c r="F74" s="81"/>
      <c r="G74" s="142" t="str">
        <f aca="true" t="shared" si="12" ref="G74:I75">+G75</f>
        <v>194800,00</v>
      </c>
      <c r="H74" s="142" t="str">
        <f t="shared" si="12"/>
        <v>199400,00</v>
      </c>
      <c r="I74" s="142" t="str">
        <f t="shared" si="12"/>
        <v>204800,00</v>
      </c>
    </row>
    <row r="75" spans="1:9" ht="15" customHeight="1">
      <c r="A75" s="46">
        <v>57</v>
      </c>
      <c r="B75" s="135" t="s">
        <v>206</v>
      </c>
      <c r="C75" s="81">
        <v>828</v>
      </c>
      <c r="D75" s="82" t="s">
        <v>20</v>
      </c>
      <c r="E75" s="92">
        <v>120081090</v>
      </c>
      <c r="F75" s="81">
        <v>200</v>
      </c>
      <c r="G75" s="144" t="str">
        <f t="shared" si="12"/>
        <v>194800,00</v>
      </c>
      <c r="H75" s="144" t="str">
        <f t="shared" si="12"/>
        <v>199400,00</v>
      </c>
      <c r="I75" s="144" t="str">
        <f t="shared" si="12"/>
        <v>204800,00</v>
      </c>
    </row>
    <row r="76" spans="1:9" ht="25.5" customHeight="1">
      <c r="A76" s="46">
        <v>58</v>
      </c>
      <c r="B76" s="135" t="s">
        <v>207</v>
      </c>
      <c r="C76" s="81">
        <v>828</v>
      </c>
      <c r="D76" s="82" t="s">
        <v>20</v>
      </c>
      <c r="E76" s="92">
        <v>120081090</v>
      </c>
      <c r="F76" s="81">
        <v>240</v>
      </c>
      <c r="G76" s="144" t="s">
        <v>335</v>
      </c>
      <c r="H76" s="144" t="s">
        <v>336</v>
      </c>
      <c r="I76" s="144" t="s">
        <v>337</v>
      </c>
    </row>
    <row r="77" spans="1:9" ht="0.75" customHeight="1">
      <c r="A77" s="46">
        <v>59</v>
      </c>
      <c r="B77" s="141" t="s">
        <v>287</v>
      </c>
      <c r="C77" s="81">
        <v>828</v>
      </c>
      <c r="D77" s="82" t="s">
        <v>20</v>
      </c>
      <c r="E77" s="92" t="s">
        <v>283</v>
      </c>
      <c r="F77" s="81"/>
      <c r="G77" s="142" t="str">
        <f aca="true" t="shared" si="13" ref="G77:I78">+G78</f>
        <v>0,00</v>
      </c>
      <c r="H77" s="142" t="str">
        <f t="shared" si="13"/>
        <v>0,00</v>
      </c>
      <c r="I77" s="142" t="str">
        <f t="shared" si="13"/>
        <v>0,00</v>
      </c>
    </row>
    <row r="78" spans="1:9" ht="15" customHeight="1" hidden="1">
      <c r="A78" s="46">
        <v>69</v>
      </c>
      <c r="B78" s="135" t="s">
        <v>206</v>
      </c>
      <c r="C78" s="81">
        <v>828</v>
      </c>
      <c r="D78" s="82" t="s">
        <v>20</v>
      </c>
      <c r="E78" s="92" t="s">
        <v>283</v>
      </c>
      <c r="F78" s="81">
        <v>200</v>
      </c>
      <c r="G78" s="144" t="str">
        <f t="shared" si="13"/>
        <v>0,00</v>
      </c>
      <c r="H78" s="144" t="str">
        <f t="shared" si="13"/>
        <v>0,00</v>
      </c>
      <c r="I78" s="144" t="str">
        <f t="shared" si="13"/>
        <v>0,00</v>
      </c>
    </row>
    <row r="79" spans="1:9" ht="30" customHeight="1" hidden="1">
      <c r="A79" s="46">
        <v>70</v>
      </c>
      <c r="B79" s="135" t="s">
        <v>207</v>
      </c>
      <c r="C79" s="81">
        <v>828</v>
      </c>
      <c r="D79" s="82" t="s">
        <v>20</v>
      </c>
      <c r="E79" s="92" t="s">
        <v>283</v>
      </c>
      <c r="F79" s="81">
        <v>240</v>
      </c>
      <c r="G79" s="144" t="s">
        <v>282</v>
      </c>
      <c r="H79" s="144" t="s">
        <v>282</v>
      </c>
      <c r="I79" s="144" t="s">
        <v>282</v>
      </c>
    </row>
    <row r="80" spans="1:212" s="100" customFormat="1" ht="37.5" customHeight="1" hidden="1">
      <c r="A80" s="109">
        <v>53</v>
      </c>
      <c r="B80" s="135" t="s">
        <v>222</v>
      </c>
      <c r="C80" s="46">
        <v>828</v>
      </c>
      <c r="D80" s="63" t="s">
        <v>20</v>
      </c>
      <c r="E80" s="63" t="s">
        <v>225</v>
      </c>
      <c r="F80" s="57"/>
      <c r="G80" s="145" t="str">
        <f aca="true" t="shared" si="14" ref="G80:I81">G81</f>
        <v>0</v>
      </c>
      <c r="H80" s="145" t="str">
        <f t="shared" si="14"/>
        <v>0</v>
      </c>
      <c r="I80" s="145" t="str">
        <f t="shared" si="14"/>
        <v>0</v>
      </c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 t="s">
        <v>223</v>
      </c>
      <c r="AR80" s="102"/>
      <c r="AS80" s="102"/>
      <c r="AT80" s="102"/>
      <c r="AU80" s="102"/>
      <c r="AV80" s="102"/>
      <c r="AW80" s="102"/>
      <c r="AX80" s="102"/>
      <c r="AY80" s="102"/>
      <c r="AZ80" s="102"/>
      <c r="BA80" s="102" t="s">
        <v>224</v>
      </c>
      <c r="BB80" s="102"/>
      <c r="BC80" s="102"/>
      <c r="BD80" s="102"/>
      <c r="BE80" s="102"/>
      <c r="BF80" s="102"/>
      <c r="BG80" s="102"/>
      <c r="BH80" s="102"/>
      <c r="BI80" s="102"/>
      <c r="BJ80" s="102"/>
      <c r="BK80" s="102" t="s">
        <v>225</v>
      </c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3" t="e">
        <f>+DD81</f>
        <v>#REF!</v>
      </c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>
        <f>+DT81</f>
        <v>484000</v>
      </c>
      <c r="DU80" s="103"/>
      <c r="DV80" s="103"/>
      <c r="DW80" s="103"/>
      <c r="DX80" s="103"/>
      <c r="DY80" s="103"/>
      <c r="DZ80" s="103"/>
      <c r="EA80" s="103"/>
      <c r="EB80" s="103"/>
      <c r="EC80" s="104">
        <f>+EC81</f>
        <v>250000</v>
      </c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>
        <f>+FQ81</f>
        <v>250000</v>
      </c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</row>
    <row r="81" spans="1:212" s="100" customFormat="1" ht="16.5" customHeight="1" hidden="1">
      <c r="A81" s="109">
        <v>54</v>
      </c>
      <c r="B81" s="135" t="s">
        <v>206</v>
      </c>
      <c r="C81" s="46">
        <v>828</v>
      </c>
      <c r="D81" s="63" t="s">
        <v>20</v>
      </c>
      <c r="E81" s="63" t="s">
        <v>225</v>
      </c>
      <c r="F81" s="46">
        <v>200</v>
      </c>
      <c r="G81" s="145" t="str">
        <f t="shared" si="14"/>
        <v>0</v>
      </c>
      <c r="H81" s="145" t="str">
        <f t="shared" si="14"/>
        <v>0</v>
      </c>
      <c r="I81" s="145" t="str">
        <f t="shared" si="14"/>
        <v>0</v>
      </c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 t="s">
        <v>223</v>
      </c>
      <c r="AR81" s="102"/>
      <c r="AS81" s="102"/>
      <c r="AT81" s="102"/>
      <c r="AU81" s="102"/>
      <c r="AV81" s="102"/>
      <c r="AW81" s="102"/>
      <c r="AX81" s="102"/>
      <c r="AY81" s="102"/>
      <c r="AZ81" s="102"/>
      <c r="BA81" s="102" t="s">
        <v>224</v>
      </c>
      <c r="BB81" s="102"/>
      <c r="BC81" s="102"/>
      <c r="BD81" s="102"/>
      <c r="BE81" s="102"/>
      <c r="BF81" s="102"/>
      <c r="BG81" s="102"/>
      <c r="BH81" s="102"/>
      <c r="BI81" s="102"/>
      <c r="BJ81" s="102"/>
      <c r="BK81" s="102" t="s">
        <v>225</v>
      </c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 t="s">
        <v>115</v>
      </c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3" t="e">
        <f>+DD82</f>
        <v>#REF!</v>
      </c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>
        <f>+DT82</f>
        <v>484000</v>
      </c>
      <c r="DU81" s="103"/>
      <c r="DV81" s="103"/>
      <c r="DW81" s="103"/>
      <c r="DX81" s="103"/>
      <c r="DY81" s="103"/>
      <c r="DZ81" s="103"/>
      <c r="EA81" s="103"/>
      <c r="EB81" s="103"/>
      <c r="EC81" s="104">
        <f>+EC82</f>
        <v>250000</v>
      </c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>
        <f>+FQ82</f>
        <v>250000</v>
      </c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</row>
    <row r="82" spans="1:212" s="100" customFormat="1" ht="18" customHeight="1" hidden="1">
      <c r="A82" s="109">
        <v>55</v>
      </c>
      <c r="B82" s="135" t="s">
        <v>207</v>
      </c>
      <c r="C82" s="46">
        <v>828</v>
      </c>
      <c r="D82" s="63" t="s">
        <v>20</v>
      </c>
      <c r="E82" s="63" t="s">
        <v>225</v>
      </c>
      <c r="F82" s="46">
        <v>240</v>
      </c>
      <c r="G82" s="145" t="s">
        <v>221</v>
      </c>
      <c r="H82" s="145" t="s">
        <v>221</v>
      </c>
      <c r="I82" s="145" t="s">
        <v>221</v>
      </c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 t="s">
        <v>223</v>
      </c>
      <c r="AR82" s="102"/>
      <c r="AS82" s="102"/>
      <c r="AT82" s="102"/>
      <c r="AU82" s="102"/>
      <c r="AV82" s="102"/>
      <c r="AW82" s="102"/>
      <c r="AX82" s="102"/>
      <c r="AY82" s="102"/>
      <c r="AZ82" s="102"/>
      <c r="BA82" s="102" t="s">
        <v>224</v>
      </c>
      <c r="BB82" s="102"/>
      <c r="BC82" s="102"/>
      <c r="BD82" s="102"/>
      <c r="BE82" s="102"/>
      <c r="BF82" s="102"/>
      <c r="BG82" s="102"/>
      <c r="BH82" s="102"/>
      <c r="BI82" s="102"/>
      <c r="BJ82" s="102"/>
      <c r="BK82" s="102" t="s">
        <v>225</v>
      </c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 t="s">
        <v>116</v>
      </c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3" t="e">
        <f>+#REF!</f>
        <v>#REF!</v>
      </c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>
        <v>484000</v>
      </c>
      <c r="DU82" s="103"/>
      <c r="DV82" s="103"/>
      <c r="DW82" s="103"/>
      <c r="DX82" s="103"/>
      <c r="DY82" s="103"/>
      <c r="DZ82" s="103"/>
      <c r="EA82" s="103"/>
      <c r="EB82" s="103"/>
      <c r="EC82" s="104">
        <v>250000</v>
      </c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>
        <v>250000</v>
      </c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</row>
    <row r="83" spans="1:212" s="100" customFormat="1" ht="71.25" customHeight="1" hidden="1">
      <c r="A83" s="109">
        <v>71</v>
      </c>
      <c r="B83" s="141" t="s">
        <v>285</v>
      </c>
      <c r="C83" s="81">
        <v>828</v>
      </c>
      <c r="D83" s="82" t="s">
        <v>20</v>
      </c>
      <c r="E83" s="92" t="s">
        <v>284</v>
      </c>
      <c r="F83" s="46"/>
      <c r="G83" s="99" t="str">
        <f>+G84</f>
        <v>0,00</v>
      </c>
      <c r="H83" s="144" t="str">
        <f aca="true" t="shared" si="15" ref="G83:I84">+H84</f>
        <v>0,00</v>
      </c>
      <c r="I83" s="144" t="str">
        <f t="shared" si="15"/>
        <v>0,00</v>
      </c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</row>
    <row r="84" spans="1:9" ht="15" customHeight="1" hidden="1">
      <c r="A84" s="46">
        <v>72</v>
      </c>
      <c r="B84" s="135" t="s">
        <v>206</v>
      </c>
      <c r="C84" s="81">
        <v>828</v>
      </c>
      <c r="D84" s="82" t="s">
        <v>20</v>
      </c>
      <c r="E84" s="92" t="s">
        <v>284</v>
      </c>
      <c r="F84" s="81">
        <v>200</v>
      </c>
      <c r="G84" s="144" t="str">
        <f t="shared" si="15"/>
        <v>0,00</v>
      </c>
      <c r="H84" s="144" t="str">
        <f t="shared" si="15"/>
        <v>0,00</v>
      </c>
      <c r="I84" s="144" t="str">
        <f t="shared" si="15"/>
        <v>0,00</v>
      </c>
    </row>
    <row r="85" spans="1:9" ht="13.5" customHeight="1" hidden="1">
      <c r="A85" s="46">
        <v>73</v>
      </c>
      <c r="B85" s="135" t="s">
        <v>207</v>
      </c>
      <c r="C85" s="81">
        <v>828</v>
      </c>
      <c r="D85" s="82" t="s">
        <v>20</v>
      </c>
      <c r="E85" s="92" t="s">
        <v>284</v>
      </c>
      <c r="F85" s="81">
        <v>240</v>
      </c>
      <c r="G85" s="144" t="s">
        <v>282</v>
      </c>
      <c r="H85" s="144" t="s">
        <v>282</v>
      </c>
      <c r="I85" s="144" t="s">
        <v>282</v>
      </c>
    </row>
    <row r="86" spans="1:9" ht="17.25" customHeight="1">
      <c r="A86" s="46">
        <v>59</v>
      </c>
      <c r="B86" s="135" t="s">
        <v>160</v>
      </c>
      <c r="C86" s="81">
        <v>828</v>
      </c>
      <c r="D86" s="82" t="s">
        <v>167</v>
      </c>
      <c r="E86" s="92"/>
      <c r="F86" s="81"/>
      <c r="G86" s="142">
        <f>+G87+G93</f>
        <v>1251538</v>
      </c>
      <c r="H86" s="142">
        <f>+H87+H93</f>
        <v>1206538</v>
      </c>
      <c r="I86" s="142">
        <f>+I87+I93</f>
        <v>1204800</v>
      </c>
    </row>
    <row r="87" spans="1:9" ht="16.5" customHeight="1">
      <c r="A87" s="46">
        <v>60</v>
      </c>
      <c r="B87" s="135" t="s">
        <v>122</v>
      </c>
      <c r="C87" s="81">
        <v>828</v>
      </c>
      <c r="D87" s="82" t="s">
        <v>123</v>
      </c>
      <c r="E87" s="92"/>
      <c r="F87" s="81"/>
      <c r="G87" s="143" t="str">
        <f>G88</f>
        <v>743770,00</v>
      </c>
      <c r="H87" s="143" t="str">
        <f>H88</f>
        <v>653770,00</v>
      </c>
      <c r="I87" s="143" t="str">
        <f>I88</f>
        <v>653770,00</v>
      </c>
    </row>
    <row r="88" spans="1:9" ht="30" customHeight="1">
      <c r="A88" s="46">
        <v>61</v>
      </c>
      <c r="B88" s="135" t="s">
        <v>81</v>
      </c>
      <c r="C88" s="81">
        <v>828</v>
      </c>
      <c r="D88" s="82" t="s">
        <v>123</v>
      </c>
      <c r="E88" s="92">
        <v>100000000</v>
      </c>
      <c r="F88" s="81"/>
      <c r="G88" s="143" t="str">
        <f>+G89</f>
        <v>743770,00</v>
      </c>
      <c r="H88" s="143" t="str">
        <f>+H89</f>
        <v>653770,00</v>
      </c>
      <c r="I88" s="143" t="str">
        <f>+I89</f>
        <v>653770,00</v>
      </c>
    </row>
    <row r="89" spans="1:9" ht="18.75" customHeight="1">
      <c r="A89" s="46">
        <v>62</v>
      </c>
      <c r="B89" s="135" t="s">
        <v>86</v>
      </c>
      <c r="C89" s="81">
        <v>828</v>
      </c>
      <c r="D89" s="82" t="s">
        <v>123</v>
      </c>
      <c r="E89" s="92">
        <v>110000000</v>
      </c>
      <c r="F89" s="81"/>
      <c r="G89" s="143" t="str">
        <f>G90</f>
        <v>743770,00</v>
      </c>
      <c r="H89" s="143" t="str">
        <f>H90</f>
        <v>653770,00</v>
      </c>
      <c r="I89" s="143" t="str">
        <f>I90</f>
        <v>653770,00</v>
      </c>
    </row>
    <row r="90" spans="1:9" ht="54" customHeight="1">
      <c r="A90" s="46">
        <v>63</v>
      </c>
      <c r="B90" s="135" t="s">
        <v>85</v>
      </c>
      <c r="C90" s="81">
        <v>828</v>
      </c>
      <c r="D90" s="82" t="s">
        <v>123</v>
      </c>
      <c r="E90" s="92">
        <v>110083010</v>
      </c>
      <c r="F90" s="81"/>
      <c r="G90" s="143" t="str">
        <f>+G91</f>
        <v>743770,00</v>
      </c>
      <c r="H90" s="143" t="str">
        <f>+H91</f>
        <v>653770,00</v>
      </c>
      <c r="I90" s="143" t="str">
        <f>+I91</f>
        <v>653770,00</v>
      </c>
    </row>
    <row r="91" spans="1:9" ht="15.75" customHeight="1">
      <c r="A91" s="46">
        <v>64</v>
      </c>
      <c r="B91" s="135" t="s">
        <v>7</v>
      </c>
      <c r="C91" s="81">
        <v>828</v>
      </c>
      <c r="D91" s="82" t="s">
        <v>123</v>
      </c>
      <c r="E91" s="92">
        <v>110083010</v>
      </c>
      <c r="F91" s="81">
        <v>200</v>
      </c>
      <c r="G91" s="143" t="str">
        <f>G92</f>
        <v>743770,00</v>
      </c>
      <c r="H91" s="143" t="str">
        <f>H92</f>
        <v>653770,00</v>
      </c>
      <c r="I91" s="143" t="str">
        <f>I92</f>
        <v>653770,00</v>
      </c>
    </row>
    <row r="92" spans="1:9" ht="31.5" customHeight="1">
      <c r="A92" s="46">
        <v>65</v>
      </c>
      <c r="B92" s="135" t="s">
        <v>8</v>
      </c>
      <c r="C92" s="81">
        <v>828</v>
      </c>
      <c r="D92" s="82" t="s">
        <v>123</v>
      </c>
      <c r="E92" s="92">
        <v>110083010</v>
      </c>
      <c r="F92" s="81">
        <v>240</v>
      </c>
      <c r="G92" s="143" t="s">
        <v>394</v>
      </c>
      <c r="H92" s="143" t="s">
        <v>401</v>
      </c>
      <c r="I92" s="143" t="s">
        <v>401</v>
      </c>
    </row>
    <row r="93" spans="1:9" ht="14.25" customHeight="1">
      <c r="A93" s="46">
        <v>66</v>
      </c>
      <c r="B93" s="135" t="s">
        <v>161</v>
      </c>
      <c r="C93" s="81">
        <v>828</v>
      </c>
      <c r="D93" s="82" t="s">
        <v>168</v>
      </c>
      <c r="E93" s="92"/>
      <c r="F93" s="82"/>
      <c r="G93" s="99">
        <f>+G94+G99+G102</f>
        <v>507768</v>
      </c>
      <c r="H93" s="99">
        <f>+H94+H99+H102</f>
        <v>552768</v>
      </c>
      <c r="I93" s="99">
        <f>+I94+I99+I102</f>
        <v>551030</v>
      </c>
    </row>
    <row r="94" spans="1:9" ht="27.75" customHeight="1">
      <c r="A94" s="46">
        <v>67</v>
      </c>
      <c r="B94" s="135" t="s">
        <v>81</v>
      </c>
      <c r="C94" s="81">
        <v>828</v>
      </c>
      <c r="D94" s="82" t="s">
        <v>168</v>
      </c>
      <c r="E94" s="92">
        <v>100000000</v>
      </c>
      <c r="F94" s="82"/>
      <c r="G94" s="143" t="str">
        <f>+G95</f>
        <v>406947,00</v>
      </c>
      <c r="H94" s="143" t="str">
        <f aca="true" t="shared" si="16" ref="H94:I97">+H95</f>
        <v>406947,00</v>
      </c>
      <c r="I94" s="143" t="str">
        <f t="shared" si="16"/>
        <v>406947,00</v>
      </c>
    </row>
    <row r="95" spans="1:9" ht="17.25" customHeight="1">
      <c r="A95" s="46">
        <v>68</v>
      </c>
      <c r="B95" s="135" t="s">
        <v>86</v>
      </c>
      <c r="C95" s="81">
        <v>828</v>
      </c>
      <c r="D95" s="82" t="s">
        <v>168</v>
      </c>
      <c r="E95" s="92">
        <v>110000000</v>
      </c>
      <c r="F95" s="82"/>
      <c r="G95" s="143" t="str">
        <f>+G96</f>
        <v>406947,00</v>
      </c>
      <c r="H95" s="143" t="str">
        <f t="shared" si="16"/>
        <v>406947,00</v>
      </c>
      <c r="I95" s="143" t="str">
        <f t="shared" si="16"/>
        <v>406947,00</v>
      </c>
    </row>
    <row r="96" spans="1:9" ht="41.25" customHeight="1">
      <c r="A96" s="46">
        <v>69</v>
      </c>
      <c r="B96" s="135" t="s">
        <v>112</v>
      </c>
      <c r="C96" s="81">
        <v>828</v>
      </c>
      <c r="D96" s="82" t="s">
        <v>168</v>
      </c>
      <c r="E96" s="92">
        <v>110081010</v>
      </c>
      <c r="F96" s="82"/>
      <c r="G96" s="143" t="str">
        <f>+G97</f>
        <v>406947,00</v>
      </c>
      <c r="H96" s="143" t="str">
        <f t="shared" si="16"/>
        <v>406947,00</v>
      </c>
      <c r="I96" s="143" t="str">
        <f t="shared" si="16"/>
        <v>406947,00</v>
      </c>
    </row>
    <row r="97" spans="1:9" ht="17.25" customHeight="1">
      <c r="A97" s="46">
        <v>70</v>
      </c>
      <c r="B97" s="135" t="s">
        <v>7</v>
      </c>
      <c r="C97" s="81">
        <v>828</v>
      </c>
      <c r="D97" s="82" t="s">
        <v>168</v>
      </c>
      <c r="E97" s="92">
        <v>110081010</v>
      </c>
      <c r="F97" s="82" t="s">
        <v>115</v>
      </c>
      <c r="G97" s="143" t="str">
        <f>+G98</f>
        <v>406947,00</v>
      </c>
      <c r="H97" s="143" t="str">
        <f t="shared" si="16"/>
        <v>406947,00</v>
      </c>
      <c r="I97" s="143" t="str">
        <f t="shared" si="16"/>
        <v>406947,00</v>
      </c>
    </row>
    <row r="98" spans="1:9" ht="29.25" customHeight="1">
      <c r="A98" s="46">
        <v>71</v>
      </c>
      <c r="B98" s="135" t="s">
        <v>8</v>
      </c>
      <c r="C98" s="81">
        <v>828</v>
      </c>
      <c r="D98" s="82" t="s">
        <v>168</v>
      </c>
      <c r="E98" s="92">
        <v>110081010</v>
      </c>
      <c r="F98" s="82" t="s">
        <v>116</v>
      </c>
      <c r="G98" s="143" t="s">
        <v>393</v>
      </c>
      <c r="H98" s="143" t="s">
        <v>393</v>
      </c>
      <c r="I98" s="143" t="s">
        <v>393</v>
      </c>
    </row>
    <row r="99" spans="1:9" ht="54" customHeight="1">
      <c r="A99" s="46">
        <v>72</v>
      </c>
      <c r="B99" s="135" t="s">
        <v>52</v>
      </c>
      <c r="C99" s="81">
        <v>828</v>
      </c>
      <c r="D99" s="82" t="s">
        <v>168</v>
      </c>
      <c r="E99" s="92">
        <v>110081040</v>
      </c>
      <c r="F99" s="82"/>
      <c r="G99" s="143" t="str">
        <f aca="true" t="shared" si="17" ref="G99:I100">+G100</f>
        <v>24981,00</v>
      </c>
      <c r="H99" s="143" t="str">
        <f t="shared" si="17"/>
        <v>39981,00</v>
      </c>
      <c r="I99" s="143" t="str">
        <f t="shared" si="17"/>
        <v>39981,00</v>
      </c>
    </row>
    <row r="100" spans="1:9" ht="14.25" customHeight="1">
      <c r="A100" s="46">
        <v>73</v>
      </c>
      <c r="B100" s="135" t="s">
        <v>7</v>
      </c>
      <c r="C100" s="81">
        <v>828</v>
      </c>
      <c r="D100" s="82" t="s">
        <v>168</v>
      </c>
      <c r="E100" s="92">
        <v>110081040</v>
      </c>
      <c r="F100" s="82" t="s">
        <v>115</v>
      </c>
      <c r="G100" s="143" t="str">
        <f t="shared" si="17"/>
        <v>24981,00</v>
      </c>
      <c r="H100" s="143" t="str">
        <f t="shared" si="17"/>
        <v>39981,00</v>
      </c>
      <c r="I100" s="143" t="str">
        <f t="shared" si="17"/>
        <v>39981,00</v>
      </c>
    </row>
    <row r="101" spans="1:9" ht="29.25" customHeight="1">
      <c r="A101" s="46">
        <v>74</v>
      </c>
      <c r="B101" s="135" t="s">
        <v>8</v>
      </c>
      <c r="C101" s="81">
        <v>828</v>
      </c>
      <c r="D101" s="82" t="s">
        <v>168</v>
      </c>
      <c r="E101" s="92">
        <v>110081040</v>
      </c>
      <c r="F101" s="82" t="s">
        <v>116</v>
      </c>
      <c r="G101" s="143" t="s">
        <v>392</v>
      </c>
      <c r="H101" s="143" t="s">
        <v>339</v>
      </c>
      <c r="I101" s="143" t="s">
        <v>339</v>
      </c>
    </row>
    <row r="102" spans="1:9" ht="54" customHeight="1">
      <c r="A102" s="46">
        <v>75</v>
      </c>
      <c r="B102" s="135" t="s">
        <v>87</v>
      </c>
      <c r="C102" s="81">
        <v>828</v>
      </c>
      <c r="D102" s="82" t="s">
        <v>168</v>
      </c>
      <c r="E102" s="92">
        <v>110081050</v>
      </c>
      <c r="F102" s="82"/>
      <c r="G102" s="143" t="str">
        <f aca="true" t="shared" si="18" ref="G102:I103">+G103</f>
        <v>75840,00</v>
      </c>
      <c r="H102" s="143" t="str">
        <f t="shared" si="18"/>
        <v>105840,00</v>
      </c>
      <c r="I102" s="143" t="str">
        <f t="shared" si="18"/>
        <v>104102,00</v>
      </c>
    </row>
    <row r="103" spans="1:9" ht="15.75" customHeight="1">
      <c r="A103" s="46">
        <v>76</v>
      </c>
      <c r="B103" s="135" t="s">
        <v>7</v>
      </c>
      <c r="C103" s="81">
        <v>828</v>
      </c>
      <c r="D103" s="82" t="s">
        <v>168</v>
      </c>
      <c r="E103" s="92">
        <v>110081050</v>
      </c>
      <c r="F103" s="82" t="s">
        <v>115</v>
      </c>
      <c r="G103" s="143" t="str">
        <f t="shared" si="18"/>
        <v>75840,00</v>
      </c>
      <c r="H103" s="143" t="str">
        <f t="shared" si="18"/>
        <v>105840,00</v>
      </c>
      <c r="I103" s="143" t="str">
        <f t="shared" si="18"/>
        <v>104102,00</v>
      </c>
    </row>
    <row r="104" spans="1:9" ht="24" customHeight="1">
      <c r="A104" s="46">
        <v>77</v>
      </c>
      <c r="B104" s="135" t="s">
        <v>8</v>
      </c>
      <c r="C104" s="81">
        <v>828</v>
      </c>
      <c r="D104" s="82" t="s">
        <v>168</v>
      </c>
      <c r="E104" s="92">
        <v>110081050</v>
      </c>
      <c r="F104" s="82" t="s">
        <v>116</v>
      </c>
      <c r="G104" s="143" t="s">
        <v>391</v>
      </c>
      <c r="H104" s="143" t="s">
        <v>338</v>
      </c>
      <c r="I104" s="143" t="s">
        <v>404</v>
      </c>
    </row>
    <row r="105" spans="1:33" ht="12.75">
      <c r="A105" s="46">
        <v>78</v>
      </c>
      <c r="B105" s="65" t="s">
        <v>126</v>
      </c>
      <c r="C105" s="81">
        <v>828</v>
      </c>
      <c r="D105" s="82" t="s">
        <v>169</v>
      </c>
      <c r="E105" s="93"/>
      <c r="F105" s="84"/>
      <c r="G105" s="146" t="str">
        <f aca="true" t="shared" si="19" ref="G105:I106">+G106</f>
        <v>852170,00</v>
      </c>
      <c r="H105" s="146" t="str">
        <f t="shared" si="19"/>
        <v>852170,00</v>
      </c>
      <c r="I105" s="147" t="str">
        <f>+I106</f>
        <v>852170,00</v>
      </c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</row>
    <row r="106" spans="1:33" ht="13.5" customHeight="1">
      <c r="A106" s="46">
        <v>79</v>
      </c>
      <c r="B106" s="65" t="s">
        <v>162</v>
      </c>
      <c r="C106" s="81">
        <v>828</v>
      </c>
      <c r="D106" s="82" t="s">
        <v>170</v>
      </c>
      <c r="E106" s="93"/>
      <c r="F106" s="83"/>
      <c r="G106" s="146" t="str">
        <f t="shared" si="19"/>
        <v>852170,00</v>
      </c>
      <c r="H106" s="146" t="str">
        <f t="shared" si="19"/>
        <v>852170,00</v>
      </c>
      <c r="I106" s="146" t="str">
        <f t="shared" si="19"/>
        <v>852170,00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</row>
    <row r="107" spans="1:34" ht="27.75" customHeight="1">
      <c r="A107" s="46">
        <v>80</v>
      </c>
      <c r="B107" s="135" t="s">
        <v>229</v>
      </c>
      <c r="C107" s="81">
        <v>828</v>
      </c>
      <c r="D107" s="82" t="s">
        <v>170</v>
      </c>
      <c r="E107" s="92">
        <v>100000000</v>
      </c>
      <c r="F107" s="57"/>
      <c r="G107" s="146" t="str">
        <f>G108</f>
        <v>852170,00</v>
      </c>
      <c r="H107" s="146" t="str">
        <f aca="true" t="shared" si="20" ref="H107:I110">H108</f>
        <v>852170,00</v>
      </c>
      <c r="I107" s="146" t="str">
        <f t="shared" si="20"/>
        <v>852170,00</v>
      </c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6"/>
    </row>
    <row r="108" spans="1:34" ht="12.75">
      <c r="A108" s="46">
        <v>81</v>
      </c>
      <c r="B108" s="135" t="s">
        <v>230</v>
      </c>
      <c r="C108" s="81">
        <v>828</v>
      </c>
      <c r="D108" s="82" t="s">
        <v>170</v>
      </c>
      <c r="E108" s="63" t="s">
        <v>232</v>
      </c>
      <c r="F108" s="57"/>
      <c r="G108" s="146" t="str">
        <f>G109</f>
        <v>852170,00</v>
      </c>
      <c r="H108" s="146" t="str">
        <f t="shared" si="20"/>
        <v>852170,00</v>
      </c>
      <c r="I108" s="146" t="str">
        <f t="shared" si="20"/>
        <v>852170,00</v>
      </c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6"/>
    </row>
    <row r="109" spans="1:34" ht="90" customHeight="1">
      <c r="A109" s="46">
        <v>82</v>
      </c>
      <c r="B109" s="135" t="s">
        <v>231</v>
      </c>
      <c r="C109" s="81">
        <v>828</v>
      </c>
      <c r="D109" s="82" t="s">
        <v>170</v>
      </c>
      <c r="E109" s="82" t="s">
        <v>232</v>
      </c>
      <c r="F109" s="57"/>
      <c r="G109" s="146" t="str">
        <f>G110</f>
        <v>852170,00</v>
      </c>
      <c r="H109" s="146" t="str">
        <f t="shared" si="20"/>
        <v>852170,00</v>
      </c>
      <c r="I109" s="146" t="str">
        <f t="shared" si="20"/>
        <v>852170,00</v>
      </c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6"/>
    </row>
    <row r="110" spans="1:34" ht="12.75">
      <c r="A110" s="46">
        <v>83</v>
      </c>
      <c r="B110" s="135" t="s">
        <v>220</v>
      </c>
      <c r="C110" s="81">
        <v>828</v>
      </c>
      <c r="D110" s="82" t="s">
        <v>170</v>
      </c>
      <c r="E110" s="82" t="s">
        <v>233</v>
      </c>
      <c r="F110" s="46">
        <v>500</v>
      </c>
      <c r="G110" s="146" t="str">
        <f>G111</f>
        <v>852170,00</v>
      </c>
      <c r="H110" s="146" t="str">
        <f t="shared" si="20"/>
        <v>852170,00</v>
      </c>
      <c r="I110" s="146" t="str">
        <f t="shared" si="20"/>
        <v>852170,00</v>
      </c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98"/>
    </row>
    <row r="111" spans="1:34" ht="12.75">
      <c r="A111" s="46">
        <v>84</v>
      </c>
      <c r="B111" s="135" t="s">
        <v>152</v>
      </c>
      <c r="C111" s="81">
        <v>828</v>
      </c>
      <c r="D111" s="82" t="s">
        <v>170</v>
      </c>
      <c r="E111" s="82" t="s">
        <v>233</v>
      </c>
      <c r="F111" s="46">
        <v>540</v>
      </c>
      <c r="G111" s="146" t="s">
        <v>340</v>
      </c>
      <c r="H111" s="146" t="s">
        <v>340</v>
      </c>
      <c r="I111" s="146" t="s">
        <v>340</v>
      </c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98"/>
    </row>
    <row r="112" spans="1:34" ht="12.75">
      <c r="A112" s="46">
        <v>85</v>
      </c>
      <c r="B112" s="135" t="s">
        <v>252</v>
      </c>
      <c r="C112" s="81">
        <v>828</v>
      </c>
      <c r="D112" s="82" t="s">
        <v>254</v>
      </c>
      <c r="E112" s="82"/>
      <c r="F112" s="46"/>
      <c r="G112" s="146" t="str">
        <f aca="true" t="shared" si="21" ref="G112:I117">G113</f>
        <v>98763,84</v>
      </c>
      <c r="H112" s="146" t="str">
        <f t="shared" si="21"/>
        <v>98763,84</v>
      </c>
      <c r="I112" s="146" t="str">
        <f t="shared" si="21"/>
        <v>98763,84</v>
      </c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98"/>
    </row>
    <row r="113" spans="1:34" ht="12.75">
      <c r="A113" s="46">
        <v>86</v>
      </c>
      <c r="B113" s="135" t="s">
        <v>253</v>
      </c>
      <c r="C113" s="81">
        <v>828</v>
      </c>
      <c r="D113" s="82" t="s">
        <v>255</v>
      </c>
      <c r="E113" s="148"/>
      <c r="F113" s="46"/>
      <c r="G113" s="146" t="str">
        <f t="shared" si="21"/>
        <v>98763,84</v>
      </c>
      <c r="H113" s="146" t="str">
        <f t="shared" si="21"/>
        <v>98763,84</v>
      </c>
      <c r="I113" s="146" t="str">
        <f t="shared" si="21"/>
        <v>98763,84</v>
      </c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98"/>
    </row>
    <row r="114" spans="1:34" ht="25.5">
      <c r="A114" s="46">
        <v>87</v>
      </c>
      <c r="B114" s="135" t="s">
        <v>81</v>
      </c>
      <c r="C114" s="81">
        <v>828</v>
      </c>
      <c r="D114" s="82" t="s">
        <v>255</v>
      </c>
      <c r="E114" s="92">
        <v>100000000</v>
      </c>
      <c r="F114" s="46"/>
      <c r="G114" s="146" t="str">
        <f t="shared" si="21"/>
        <v>98763,84</v>
      </c>
      <c r="H114" s="146" t="str">
        <f t="shared" si="21"/>
        <v>98763,84</v>
      </c>
      <c r="I114" s="146" t="str">
        <f t="shared" si="21"/>
        <v>98763,84</v>
      </c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98"/>
    </row>
    <row r="115" spans="1:34" ht="12.75">
      <c r="A115" s="46">
        <v>88</v>
      </c>
      <c r="B115" s="135" t="s">
        <v>230</v>
      </c>
      <c r="C115" s="81">
        <v>828</v>
      </c>
      <c r="D115" s="82" t="s">
        <v>255</v>
      </c>
      <c r="E115" s="82" t="s">
        <v>257</v>
      </c>
      <c r="F115" s="46"/>
      <c r="G115" s="146" t="str">
        <f t="shared" si="21"/>
        <v>98763,84</v>
      </c>
      <c r="H115" s="146" t="str">
        <f t="shared" si="21"/>
        <v>98763,84</v>
      </c>
      <c r="I115" s="146" t="str">
        <f t="shared" si="21"/>
        <v>98763,84</v>
      </c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98"/>
    </row>
    <row r="116" spans="1:34" ht="102">
      <c r="A116" s="46">
        <v>89</v>
      </c>
      <c r="B116" s="135" t="s">
        <v>256</v>
      </c>
      <c r="C116" s="81">
        <v>828</v>
      </c>
      <c r="D116" s="82" t="s">
        <v>255</v>
      </c>
      <c r="E116" s="82" t="s">
        <v>257</v>
      </c>
      <c r="F116" s="46"/>
      <c r="G116" s="146" t="str">
        <f t="shared" si="21"/>
        <v>98763,84</v>
      </c>
      <c r="H116" s="146" t="str">
        <f t="shared" si="21"/>
        <v>98763,84</v>
      </c>
      <c r="I116" s="146" t="str">
        <f t="shared" si="21"/>
        <v>98763,84</v>
      </c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98"/>
    </row>
    <row r="117" spans="1:34" ht="12.75">
      <c r="A117" s="46">
        <v>90</v>
      </c>
      <c r="B117" s="135" t="s">
        <v>220</v>
      </c>
      <c r="C117" s="81">
        <v>828</v>
      </c>
      <c r="D117" s="82" t="s">
        <v>255</v>
      </c>
      <c r="E117" s="82" t="s">
        <v>257</v>
      </c>
      <c r="F117" s="46">
        <v>500</v>
      </c>
      <c r="G117" s="146" t="str">
        <f t="shared" si="21"/>
        <v>98763,84</v>
      </c>
      <c r="H117" s="146" t="str">
        <f t="shared" si="21"/>
        <v>98763,84</v>
      </c>
      <c r="I117" s="146" t="str">
        <f t="shared" si="21"/>
        <v>98763,84</v>
      </c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98"/>
    </row>
    <row r="118" spans="1:34" ht="12.75">
      <c r="A118" s="46">
        <v>91</v>
      </c>
      <c r="B118" s="135" t="s">
        <v>152</v>
      </c>
      <c r="C118" s="81">
        <v>828</v>
      </c>
      <c r="D118" s="82" t="s">
        <v>255</v>
      </c>
      <c r="E118" s="82" t="s">
        <v>257</v>
      </c>
      <c r="F118" s="46">
        <v>540</v>
      </c>
      <c r="G118" s="146" t="s">
        <v>341</v>
      </c>
      <c r="H118" s="146" t="s">
        <v>341</v>
      </c>
      <c r="I118" s="146" t="s">
        <v>341</v>
      </c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98"/>
    </row>
    <row r="119" spans="1:34" ht="25.5">
      <c r="A119" s="46">
        <v>92</v>
      </c>
      <c r="B119" s="135" t="s">
        <v>226</v>
      </c>
      <c r="C119" s="81">
        <v>828</v>
      </c>
      <c r="D119" s="46">
        <v>1400</v>
      </c>
      <c r="E119" s="82" t="s">
        <v>257</v>
      </c>
      <c r="F119" s="57"/>
      <c r="G119" s="149" t="str">
        <f aca="true" t="shared" si="22" ref="G119:I124">G120</f>
        <v>26404,00</v>
      </c>
      <c r="H119" s="149" t="str">
        <f t="shared" si="22"/>
        <v>26404,00</v>
      </c>
      <c r="I119" s="149" t="str">
        <f t="shared" si="22"/>
        <v>26404,00</v>
      </c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6"/>
    </row>
    <row r="120" spans="1:34" ht="15" customHeight="1">
      <c r="A120" s="46">
        <v>93</v>
      </c>
      <c r="B120" s="135" t="s">
        <v>235</v>
      </c>
      <c r="C120" s="81">
        <v>828</v>
      </c>
      <c r="D120" s="46">
        <v>1403</v>
      </c>
      <c r="E120" s="82" t="s">
        <v>257</v>
      </c>
      <c r="F120" s="57"/>
      <c r="G120" s="149" t="str">
        <f t="shared" si="22"/>
        <v>26404,00</v>
      </c>
      <c r="H120" s="149" t="str">
        <f t="shared" si="22"/>
        <v>26404,00</v>
      </c>
      <c r="I120" s="149" t="str">
        <f t="shared" si="22"/>
        <v>26404,00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6"/>
    </row>
    <row r="121" spans="1:34" ht="12.75">
      <c r="A121" s="46">
        <v>94</v>
      </c>
      <c r="B121" s="135" t="s">
        <v>3</v>
      </c>
      <c r="C121" s="81">
        <v>828</v>
      </c>
      <c r="D121" s="46">
        <v>1403</v>
      </c>
      <c r="E121" s="46">
        <v>8100000000</v>
      </c>
      <c r="F121" s="57"/>
      <c r="G121" s="149" t="str">
        <f t="shared" si="22"/>
        <v>26404,00</v>
      </c>
      <c r="H121" s="149" t="str">
        <f t="shared" si="22"/>
        <v>26404,00</v>
      </c>
      <c r="I121" s="149" t="str">
        <f t="shared" si="22"/>
        <v>26404,00</v>
      </c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6"/>
    </row>
    <row r="122" spans="1:34" ht="12.75">
      <c r="A122" s="46">
        <v>95</v>
      </c>
      <c r="B122" s="135" t="s">
        <v>4</v>
      </c>
      <c r="C122" s="81">
        <v>828</v>
      </c>
      <c r="D122" s="46">
        <v>1403</v>
      </c>
      <c r="E122" s="46">
        <v>8110000000</v>
      </c>
      <c r="F122" s="57"/>
      <c r="G122" s="149" t="str">
        <f t="shared" si="22"/>
        <v>26404,00</v>
      </c>
      <c r="H122" s="149" t="str">
        <f t="shared" si="22"/>
        <v>26404,00</v>
      </c>
      <c r="I122" s="149" t="str">
        <f t="shared" si="22"/>
        <v>26404,00</v>
      </c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6"/>
    </row>
    <row r="123" spans="1:34" ht="65.25" customHeight="1">
      <c r="A123" s="46">
        <v>96</v>
      </c>
      <c r="B123" s="135" t="s">
        <v>234</v>
      </c>
      <c r="C123" s="81">
        <v>828</v>
      </c>
      <c r="D123" s="81">
        <v>1403</v>
      </c>
      <c r="E123" s="81">
        <v>8110082090</v>
      </c>
      <c r="F123" s="108"/>
      <c r="G123" s="146" t="str">
        <f t="shared" si="22"/>
        <v>26404,00</v>
      </c>
      <c r="H123" s="146" t="str">
        <f t="shared" si="22"/>
        <v>26404,00</v>
      </c>
      <c r="I123" s="146" t="str">
        <f t="shared" si="22"/>
        <v>26404,00</v>
      </c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6"/>
    </row>
    <row r="124" spans="1:34" ht="12.75">
      <c r="A124" s="46">
        <v>97</v>
      </c>
      <c r="B124" s="135" t="s">
        <v>220</v>
      </c>
      <c r="C124" s="81">
        <v>828</v>
      </c>
      <c r="D124" s="46">
        <v>1403</v>
      </c>
      <c r="E124" s="81">
        <v>8110082090</v>
      </c>
      <c r="F124" s="46">
        <v>500</v>
      </c>
      <c r="G124" s="149" t="str">
        <f t="shared" si="22"/>
        <v>26404,00</v>
      </c>
      <c r="H124" s="149" t="str">
        <f t="shared" si="22"/>
        <v>26404,00</v>
      </c>
      <c r="I124" s="149" t="str">
        <f t="shared" si="22"/>
        <v>26404,00</v>
      </c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6"/>
    </row>
    <row r="125" spans="1:34" ht="12.75">
      <c r="A125" s="46">
        <v>98</v>
      </c>
      <c r="B125" s="135" t="s">
        <v>152</v>
      </c>
      <c r="C125" s="81">
        <v>828</v>
      </c>
      <c r="D125" s="46">
        <v>1403</v>
      </c>
      <c r="E125" s="81">
        <v>8110082090</v>
      </c>
      <c r="F125" s="46">
        <v>540</v>
      </c>
      <c r="G125" s="149" t="s">
        <v>288</v>
      </c>
      <c r="H125" s="149" t="s">
        <v>288</v>
      </c>
      <c r="I125" s="149" t="s">
        <v>288</v>
      </c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6"/>
    </row>
    <row r="126" spans="1:34" ht="12.75">
      <c r="A126" s="46">
        <v>99</v>
      </c>
      <c r="B126" s="135" t="s">
        <v>216</v>
      </c>
      <c r="C126" s="81"/>
      <c r="D126" s="46"/>
      <c r="E126" s="81"/>
      <c r="F126" s="46"/>
      <c r="G126" s="149"/>
      <c r="H126" s="149" t="s">
        <v>389</v>
      </c>
      <c r="I126" s="149" t="s">
        <v>390</v>
      </c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</row>
    <row r="127" spans="1:33" ht="12.75">
      <c r="A127" s="163" t="s">
        <v>217</v>
      </c>
      <c r="B127" s="178"/>
      <c r="C127" s="81"/>
      <c r="D127" s="85"/>
      <c r="E127" s="82"/>
      <c r="F127" s="81"/>
      <c r="G127" s="99">
        <f>+G45+G11+G54+G67+G86+G105+G112+G119</f>
        <v>7418856</v>
      </c>
      <c r="H127" s="99">
        <f>+H11+H45+H54+H67+H86+H105+H112+H119+H126</f>
        <v>7735592</v>
      </c>
      <c r="I127" s="99">
        <f>+I11+I45+I54+I67+I86+I105+I112+I119+I126</f>
        <v>7685103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</row>
    <row r="128" spans="1:33" ht="12.75">
      <c r="A128" s="114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</row>
    <row r="129" spans="1:33" ht="12.75">
      <c r="A129" s="114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</row>
    <row r="130" spans="1:33" ht="12.75">
      <c r="A130" s="114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</row>
    <row r="131" spans="11:33" ht="12.75"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</row>
    <row r="132" spans="11:33" ht="12.75"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</row>
    <row r="133" spans="11:33" ht="12.75"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</row>
    <row r="134" spans="11:33" ht="12.75"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</row>
    <row r="135" spans="11:33" ht="12.75"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</row>
    <row r="136" spans="11:33" ht="12.75"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</row>
    <row r="137" spans="11:33" ht="12.75"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</row>
    <row r="138" spans="11:33" ht="12.75"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</row>
    <row r="139" spans="11:33" ht="12.75"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</row>
    <row r="140" spans="11:33" ht="12.75"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</row>
    <row r="141" spans="11:33" ht="12.75"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</row>
    <row r="142" spans="11:33" ht="12.75"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</row>
    <row r="143" spans="11:33" ht="12.75"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</row>
    <row r="144" spans="11:33" ht="12.75"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</row>
    <row r="145" spans="11:33" ht="12.75"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</row>
    <row r="146" spans="11:33" ht="12.75"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</row>
    <row r="147" spans="11:33" ht="12.75"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</row>
    <row r="148" spans="11:33" ht="12.75"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</row>
    <row r="149" spans="11:33" ht="12.75"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</row>
    <row r="150" spans="11:33" ht="12.75"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</row>
    <row r="151" spans="11:33" ht="12.75"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</row>
    <row r="152" spans="11:33" ht="12.75"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</row>
    <row r="153" spans="11:33" ht="12.75"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</row>
    <row r="154" spans="11:33" ht="12.75"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</row>
    <row r="155" spans="11:33" ht="12.75"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</row>
    <row r="156" spans="11:33" ht="12.75"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</row>
    <row r="157" spans="11:33" ht="12.75"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</row>
    <row r="158" spans="11:33" ht="12.75"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</row>
    <row r="159" spans="11:33" ht="12.75"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</row>
    <row r="160" spans="11:33" ht="12.75"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</row>
    <row r="161" spans="11:33" ht="12.75"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</row>
    <row r="162" spans="11:33" ht="12.75"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</row>
    <row r="163" spans="11:33" ht="12.75"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</row>
    <row r="164" spans="11:33" ht="12.75"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</row>
    <row r="165" spans="11:33" ht="12.75"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</row>
    <row r="166" spans="11:33" ht="12.75"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</row>
    <row r="167" spans="11:33" ht="12.75"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</row>
    <row r="168" spans="11:33" ht="12.75"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</row>
    <row r="169" spans="11:33" ht="12.75"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</row>
    <row r="170" spans="11:33" ht="12.75"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</row>
    <row r="171" spans="11:33" ht="12.75"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</row>
    <row r="172" spans="11:33" ht="12.75"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</row>
    <row r="173" spans="11:33" ht="12.75"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</row>
    <row r="174" spans="11:33" ht="12.75"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</row>
    <row r="175" spans="11:33" ht="12.75"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</row>
    <row r="176" spans="11:33" ht="12.75"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</row>
    <row r="177" spans="11:33" ht="12.75"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</row>
    <row r="178" spans="11:33" ht="12.75"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</row>
    <row r="179" spans="11:33" ht="12.75"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</row>
    <row r="180" spans="11:33" ht="12.75"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</row>
    <row r="181" spans="11:33" ht="12.75"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</row>
    <row r="182" spans="11:33" ht="12.75"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</row>
    <row r="183" spans="11:33" ht="12.75"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</row>
    <row r="184" spans="11:33" ht="12.75"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</row>
    <row r="185" spans="11:33" ht="12.75"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</row>
    <row r="186" spans="11:33" ht="12.75"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</row>
    <row r="187" spans="11:33" ht="12.75"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</row>
    <row r="188" spans="11:33" ht="12.75"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</row>
    <row r="189" spans="11:33" ht="12.75"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</row>
    <row r="190" spans="11:33" ht="12.75"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</row>
    <row r="191" spans="11:33" ht="12.75"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</row>
    <row r="192" spans="11:33" ht="12.75"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</row>
    <row r="193" spans="11:33" ht="12.75"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</row>
    <row r="194" spans="11:33" ht="12.75"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</row>
    <row r="195" spans="11:33" ht="12.75"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</row>
    <row r="196" spans="11:33" ht="12.75"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</row>
    <row r="197" spans="11:33" ht="12.75"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</row>
    <row r="198" spans="11:33" ht="12.75"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</row>
    <row r="199" spans="11:33" ht="12.75"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</row>
    <row r="200" spans="11:33" ht="12.75"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</row>
    <row r="201" spans="11:33" ht="12.75"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</row>
    <row r="202" spans="11:33" ht="12.75"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</row>
    <row r="203" spans="11:33" ht="12.75"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</row>
    <row r="204" spans="11:33" ht="12.75"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</row>
    <row r="205" spans="11:33" ht="12.75"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</row>
    <row r="206" spans="11:33" ht="12.75"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</row>
    <row r="207" spans="11:33" ht="12.75"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</row>
    <row r="208" spans="11:33" ht="12.75"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</row>
    <row r="209" spans="11:33" ht="12.75"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</row>
    <row r="210" spans="11:33" ht="12.75"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</row>
    <row r="211" spans="11:33" ht="12.75"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</row>
    <row r="212" spans="11:33" ht="12.75"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</row>
    <row r="213" spans="11:33" ht="12.75"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</row>
    <row r="214" spans="11:33" ht="12.75"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</row>
    <row r="215" spans="11:33" ht="12.75"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</row>
    <row r="216" spans="11:33" ht="12.75"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</row>
    <row r="217" spans="11:33" ht="12.75"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</row>
    <row r="218" spans="11:33" ht="12.75"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</row>
    <row r="219" spans="11:33" ht="12.75"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</row>
    <row r="220" spans="11:33" ht="12.75"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</row>
    <row r="221" spans="11:33" ht="12.75"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</row>
    <row r="222" spans="11:33" ht="12.75"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</row>
    <row r="223" spans="11:33" ht="12.75"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</row>
    <row r="224" spans="11:33" ht="12.75"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</row>
    <row r="225" spans="11:33" ht="12.75"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</row>
    <row r="226" spans="11:33" ht="12.75"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</row>
    <row r="227" spans="11:33" ht="12.75"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</row>
    <row r="228" spans="11:33" ht="12.75"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</row>
    <row r="229" spans="11:33" ht="12.75"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</row>
    <row r="230" spans="11:33" ht="12.75"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</row>
    <row r="231" spans="11:33" ht="12.75"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</row>
    <row r="232" spans="11:33" ht="12.75"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</row>
    <row r="233" spans="11:33" ht="12.75"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</row>
    <row r="234" spans="11:33" ht="12.75"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</row>
    <row r="235" spans="11:33" ht="12.75"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</row>
    <row r="236" spans="11:33" ht="12.75"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</row>
    <row r="237" spans="11:33" ht="12.75"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</row>
    <row r="238" spans="11:33" ht="12.75"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</row>
    <row r="239" spans="11:33" ht="12.75"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</row>
    <row r="240" spans="11:33" ht="12.75"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</row>
    <row r="241" spans="11:33" ht="12.75"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</row>
    <row r="242" spans="11:33" ht="12.75"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</row>
    <row r="243" spans="11:33" ht="12.75"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</row>
    <row r="244" spans="11:33" ht="12.75"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</row>
    <row r="245" spans="11:33" ht="12.75"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</row>
    <row r="246" spans="11:33" ht="12.75"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</row>
    <row r="247" spans="11:33" ht="12.75"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</row>
    <row r="248" spans="11:33" ht="12.75"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</row>
    <row r="249" spans="11:33" ht="12.75"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</row>
    <row r="250" spans="11:33" ht="12.75"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</row>
    <row r="251" spans="11:33" ht="12.75"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</row>
    <row r="252" spans="11:33" ht="12.75"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</row>
    <row r="253" spans="11:33" ht="12.75"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</row>
    <row r="254" spans="11:33" ht="12.75"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</row>
    <row r="255" spans="11:33" ht="12.75"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</row>
    <row r="256" spans="11:33" ht="12.75"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</row>
    <row r="257" spans="11:33" ht="12.75"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</row>
    <row r="258" spans="11:33" ht="12.75"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</row>
    <row r="259" spans="11:33" ht="12.75"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</row>
    <row r="260" spans="11:33" ht="12.75"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</row>
    <row r="261" spans="11:33" ht="12.75"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</row>
    <row r="262" spans="11:33" ht="12.75"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</row>
    <row r="263" spans="11:33" ht="12.75"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</row>
    <row r="264" spans="11:33" ht="12.75"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</row>
    <row r="265" spans="11:33" ht="12.75"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</row>
    <row r="266" spans="11:33" ht="12.75"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</row>
    <row r="267" spans="11:33" ht="12.75"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</row>
    <row r="268" spans="11:33" ht="12.75"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</row>
    <row r="269" spans="11:33" ht="12.75"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</row>
    <row r="270" spans="11:33" ht="12.75"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</row>
    <row r="271" spans="11:33" ht="12.75"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</row>
    <row r="272" spans="11:33" ht="12.75"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</row>
    <row r="273" spans="11:33" ht="12.75"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</row>
    <row r="274" spans="11:33" ht="12.75"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</row>
    <row r="275" spans="11:33" ht="12.75"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</row>
    <row r="276" spans="11:33" ht="12.75"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</row>
    <row r="277" spans="11:33" ht="12.75"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</row>
    <row r="278" spans="11:33" ht="12.75"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</row>
    <row r="279" spans="11:33" ht="12.75"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</row>
    <row r="280" spans="11:33" ht="12.75"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</row>
    <row r="281" spans="11:33" ht="12.75"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</row>
    <row r="282" spans="11:33" ht="12.75"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</row>
    <row r="283" spans="11:33" ht="12.75"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</row>
    <row r="284" spans="11:33" ht="12.75"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</row>
    <row r="285" spans="11:33" ht="12.75"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</row>
    <row r="286" spans="11:33" ht="12.75"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</row>
    <row r="287" spans="11:33" ht="12.75"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</row>
    <row r="288" spans="11:33" ht="12.75"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</row>
    <row r="289" spans="11:33" ht="12.75"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</row>
    <row r="290" spans="11:33" ht="12.75"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</row>
    <row r="291" spans="11:33" ht="12.75"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</row>
    <row r="292" spans="11:33" ht="12.75"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</row>
    <row r="293" spans="11:33" ht="12.75"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</row>
    <row r="294" spans="11:33" ht="12.75"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</row>
    <row r="295" spans="11:33" ht="12.75"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</row>
    <row r="296" spans="11:33" ht="12.75"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</row>
    <row r="297" spans="11:33" ht="12.75"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</row>
    <row r="298" spans="11:33" ht="12.75"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</row>
    <row r="299" spans="11:33" ht="12.75"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</row>
    <row r="300" spans="11:33" ht="12.75"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</row>
    <row r="301" spans="11:33" ht="12.75"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</row>
    <row r="302" spans="11:33" ht="12.75"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</row>
    <row r="303" spans="11:33" ht="12.75"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</row>
    <row r="304" spans="11:33" ht="12.75"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</row>
    <row r="305" spans="11:33" ht="12.75"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</row>
    <row r="306" spans="11:33" ht="12.75"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</row>
    <row r="307" spans="11:33" ht="12.75"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</row>
    <row r="308" spans="11:33" ht="12.75"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</row>
    <row r="309" spans="11:33" ht="12.75"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</row>
    <row r="310" spans="11:33" ht="12.75"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</row>
    <row r="311" spans="11:33" ht="12.75"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</row>
    <row r="312" spans="11:33" ht="12.75"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</row>
    <row r="313" spans="11:33" ht="12.75"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</row>
    <row r="314" spans="11:33" ht="12.75"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</row>
    <row r="315" spans="11:33" ht="12.75"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</row>
    <row r="316" spans="11:33" ht="12.75"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</row>
    <row r="317" spans="11:33" ht="12.75"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</row>
    <row r="318" spans="11:33" ht="12.75"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</row>
    <row r="319" spans="11:33" ht="12.75"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</row>
    <row r="320" spans="11:33" ht="12.75"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</row>
    <row r="321" spans="11:33" ht="12.75"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</row>
    <row r="322" spans="11:33" ht="12.75"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</row>
    <row r="323" spans="11:33" ht="12.75"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</row>
    <row r="324" spans="11:33" ht="12.75"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</row>
    <row r="325" spans="11:33" ht="12.75"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</row>
    <row r="326" spans="11:33" ht="12.75"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</row>
    <row r="327" spans="11:33" ht="12.75"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</row>
    <row r="328" spans="11:33" ht="12.75"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</row>
    <row r="329" spans="11:33" ht="12.75"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</row>
    <row r="330" spans="11:33" ht="12.75"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</row>
    <row r="331" spans="11:33" ht="12.75"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</row>
    <row r="332" spans="11:33" ht="12.75"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</row>
    <row r="333" spans="11:33" ht="12.75"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</row>
    <row r="334" spans="11:33" ht="12.75"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</row>
    <row r="335" spans="11:33" ht="12.75"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</row>
    <row r="336" spans="11:33" ht="12.75"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</row>
    <row r="337" spans="11:33" ht="12.75"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</row>
    <row r="338" spans="11:33" ht="12.75"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</row>
    <row r="339" spans="11:33" ht="12.75"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</row>
    <row r="340" spans="11:33" ht="12.75"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</row>
    <row r="341" spans="11:33" ht="12.75"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</row>
    <row r="342" spans="11:33" ht="12.75"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</row>
    <row r="343" spans="11:33" ht="12.75"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</row>
    <row r="344" spans="11:33" ht="12.75"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</row>
    <row r="345" spans="11:33" ht="12.75"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</row>
    <row r="346" spans="11:33" ht="12.75"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</row>
    <row r="347" spans="11:33" ht="12.75"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</row>
    <row r="348" spans="11:33" ht="12.75"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</row>
    <row r="349" spans="11:33" ht="12.75"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</row>
    <row r="350" spans="11:33" ht="12.75"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</row>
    <row r="351" spans="11:33" ht="12.75"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</row>
    <row r="352" spans="11:33" ht="12.75"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</row>
    <row r="353" spans="11:33" ht="12.75"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</row>
    <row r="354" spans="11:33" ht="12.75"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</row>
    <row r="355" spans="11:33" ht="12.75"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</row>
    <row r="356" spans="11:33" ht="12.75"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</row>
    <row r="357" spans="11:33" ht="12.75"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</row>
    <row r="358" spans="11:33" ht="12.75"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</row>
    <row r="359" spans="11:33" ht="12.75"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</row>
    <row r="360" spans="11:33" ht="12.75"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</row>
    <row r="361" spans="11:33" ht="12.75"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</row>
    <row r="362" spans="11:33" ht="12.75"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</row>
    <row r="363" spans="11:33" ht="12.75"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</row>
    <row r="364" spans="11:33" ht="12.75"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</row>
    <row r="365" spans="11:33" ht="12.75"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</row>
    <row r="366" spans="11:33" ht="12.75"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</row>
    <row r="367" spans="11:33" ht="12.75"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</row>
    <row r="368" spans="11:33" ht="12.75"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</row>
    <row r="369" spans="11:33" ht="12.75"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</row>
    <row r="370" spans="11:33" ht="12.75"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</row>
    <row r="371" spans="11:33" ht="12.75"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</row>
    <row r="372" spans="11:33" ht="12.75"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</row>
    <row r="373" spans="11:33" ht="12.75"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</row>
    <row r="374" spans="11:33" ht="12.75"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</row>
    <row r="375" spans="11:33" ht="12.75"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</row>
    <row r="376" spans="11:33" ht="12.75"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</row>
    <row r="377" spans="11:33" ht="12.75"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</row>
    <row r="378" spans="11:33" ht="12.75"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</row>
    <row r="379" spans="11:33" ht="12.75"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</row>
    <row r="380" spans="11:33" ht="12.75"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</row>
    <row r="381" spans="11:33" ht="12.75"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</row>
    <row r="382" spans="11:33" ht="12.75"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</row>
    <row r="383" spans="11:33" ht="12.75"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</row>
    <row r="384" spans="11:33" ht="12.75"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</row>
    <row r="385" spans="11:33" ht="12.75"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</row>
    <row r="386" spans="11:33" ht="12.75"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</row>
    <row r="387" spans="11:33" ht="12.75"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</row>
    <row r="388" spans="11:33" ht="12.75"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</row>
    <row r="389" spans="11:33" ht="12.75"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</row>
    <row r="390" spans="11:33" ht="12.75"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</row>
    <row r="391" spans="11:33" ht="12.75"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</row>
    <row r="392" spans="11:33" ht="12.75"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</row>
    <row r="393" spans="11:33" ht="12.75"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</row>
    <row r="394" spans="11:33" ht="12.75"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</row>
    <row r="395" spans="11:33" ht="12.75"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</row>
    <row r="396" spans="11:33" ht="12.75"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</row>
    <row r="397" spans="11:33" ht="12.75"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</row>
    <row r="398" spans="11:33" ht="12.75"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</row>
    <row r="399" spans="11:33" ht="12.75"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</row>
    <row r="400" spans="11:33" ht="12.75"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</row>
    <row r="401" spans="11:33" ht="12.75"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</row>
    <row r="402" spans="11:33" ht="12.75"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</row>
    <row r="403" spans="11:33" ht="12.75"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</row>
    <row r="404" spans="11:33" ht="12.75"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</row>
  </sheetData>
  <sheetProtection/>
  <mergeCells count="15">
    <mergeCell ref="A127:B127"/>
    <mergeCell ref="A6:A8"/>
    <mergeCell ref="C6:C8"/>
    <mergeCell ref="E6:E8"/>
    <mergeCell ref="D6:D8"/>
    <mergeCell ref="B6:B8"/>
    <mergeCell ref="H6:H8"/>
    <mergeCell ref="I6:I8"/>
    <mergeCell ref="G6:G8"/>
    <mergeCell ref="A1:G1"/>
    <mergeCell ref="A2:G2"/>
    <mergeCell ref="A3:G3"/>
    <mergeCell ref="A5:G5"/>
    <mergeCell ref="A4:G4"/>
    <mergeCell ref="F6:F8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B120" sqref="B120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9"/>
      <c r="B1" s="59" t="s">
        <v>40</v>
      </c>
      <c r="C1" s="58"/>
      <c r="D1" s="157" t="s">
        <v>352</v>
      </c>
      <c r="E1" s="157"/>
      <c r="F1" s="157"/>
      <c r="G1" s="59"/>
      <c r="H1" s="58"/>
      <c r="I1" s="59"/>
      <c r="J1" s="59"/>
    </row>
    <row r="2" spans="1:10" ht="15">
      <c r="A2" s="9"/>
      <c r="B2" s="151" t="s">
        <v>384</v>
      </c>
      <c r="C2" s="151"/>
      <c r="D2" s="151"/>
      <c r="E2" s="151"/>
      <c r="F2" s="151"/>
      <c r="G2" s="12"/>
      <c r="H2" s="12"/>
      <c r="I2" s="12"/>
      <c r="J2" s="12"/>
    </row>
    <row r="3" spans="1:10" ht="15">
      <c r="A3" s="9"/>
      <c r="B3" s="12"/>
      <c r="C3" s="184" t="s">
        <v>387</v>
      </c>
      <c r="D3" s="184"/>
      <c r="E3" s="184"/>
      <c r="F3" s="184"/>
      <c r="G3" s="12"/>
      <c r="H3" s="12"/>
      <c r="I3" s="12"/>
      <c r="J3" s="12"/>
    </row>
    <row r="4" spans="1:6" ht="12.75">
      <c r="A4" s="9"/>
      <c r="B4" s="183"/>
      <c r="C4" s="183"/>
      <c r="D4" s="183"/>
      <c r="E4" s="183"/>
      <c r="F4" s="183"/>
    </row>
    <row r="5" spans="1:6" ht="12.75">
      <c r="A5" s="45"/>
      <c r="B5" s="9"/>
      <c r="C5" s="9"/>
      <c r="D5" s="9"/>
      <c r="E5" s="9"/>
      <c r="F5" s="9"/>
    </row>
    <row r="6" spans="1:6" ht="45.75" customHeight="1">
      <c r="A6" s="187" t="s">
        <v>323</v>
      </c>
      <c r="B6" s="187"/>
      <c r="C6" s="187"/>
      <c r="D6" s="187"/>
      <c r="E6" s="187"/>
      <c r="F6" s="187"/>
    </row>
    <row r="7" spans="1:6" ht="13.5" customHeight="1">
      <c r="A7" s="45"/>
      <c r="B7" s="9"/>
      <c r="C7" s="9"/>
      <c r="D7" s="9"/>
      <c r="E7" s="9"/>
      <c r="F7" s="9"/>
    </row>
    <row r="8" spans="1:8" ht="12.75">
      <c r="A8" s="185" t="s">
        <v>127</v>
      </c>
      <c r="B8" s="185" t="s">
        <v>174</v>
      </c>
      <c r="C8" s="185" t="s">
        <v>175</v>
      </c>
      <c r="D8" s="185" t="s">
        <v>176</v>
      </c>
      <c r="E8" s="185" t="s">
        <v>205</v>
      </c>
      <c r="F8" s="185" t="s">
        <v>290</v>
      </c>
      <c r="G8" s="185" t="s">
        <v>274</v>
      </c>
      <c r="H8" s="185" t="s">
        <v>324</v>
      </c>
    </row>
    <row r="9" spans="1:8" ht="12.75">
      <c r="A9" s="185"/>
      <c r="B9" s="185"/>
      <c r="C9" s="185"/>
      <c r="D9" s="185"/>
      <c r="E9" s="185"/>
      <c r="F9" s="185"/>
      <c r="G9" s="185"/>
      <c r="H9" s="185"/>
    </row>
    <row r="10" spans="1:8" ht="12.75">
      <c r="A10" s="44"/>
      <c r="B10" s="44">
        <v>1</v>
      </c>
      <c r="C10" s="44">
        <v>2</v>
      </c>
      <c r="D10" s="46">
        <v>3</v>
      </c>
      <c r="E10" s="46">
        <v>4</v>
      </c>
      <c r="F10" s="46">
        <v>5</v>
      </c>
      <c r="G10" s="46">
        <v>5</v>
      </c>
      <c r="H10" s="46">
        <v>5</v>
      </c>
    </row>
    <row r="11" spans="1:8" ht="24" customHeight="1">
      <c r="A11" s="44">
        <v>1</v>
      </c>
      <c r="B11" s="48" t="s">
        <v>88</v>
      </c>
      <c r="C11" s="89">
        <v>100000000</v>
      </c>
      <c r="D11" s="47"/>
      <c r="E11" s="49"/>
      <c r="F11" s="120">
        <f>+F12+F38+F44+F50</f>
        <v>2835321</v>
      </c>
      <c r="G11" s="120">
        <f>+G12+G38+G44+G50</f>
        <v>2836357.04</v>
      </c>
      <c r="H11" s="120">
        <f>+H12+H38+H44+H50</f>
        <v>2840018.84</v>
      </c>
    </row>
    <row r="12" spans="1:8" ht="15" customHeight="1">
      <c r="A12" s="44">
        <v>2</v>
      </c>
      <c r="B12" s="50" t="s">
        <v>86</v>
      </c>
      <c r="C12" s="89">
        <v>110000000</v>
      </c>
      <c r="D12" s="51"/>
      <c r="E12" s="49"/>
      <c r="F12" s="120">
        <f>+F13+F18+F23+F28+F33</f>
        <v>1605990.16</v>
      </c>
      <c r="G12" s="120">
        <f>+G13+G18+G23+G28+G33</f>
        <v>1576603.2</v>
      </c>
      <c r="H12" s="120">
        <f>+H13+H18+H23+H28+H33</f>
        <v>1574865</v>
      </c>
    </row>
    <row r="13" spans="1:8" ht="56.25" customHeight="1">
      <c r="A13" s="44">
        <v>3</v>
      </c>
      <c r="B13" s="108" t="s">
        <v>84</v>
      </c>
      <c r="C13" s="90">
        <v>110081010</v>
      </c>
      <c r="D13" s="44"/>
      <c r="E13" s="53"/>
      <c r="F13" s="53" t="str">
        <f aca="true" t="shared" si="0" ref="F13:H16">+F14</f>
        <v>406947,00</v>
      </c>
      <c r="G13" s="53" t="str">
        <f t="shared" si="0"/>
        <v>406947,00</v>
      </c>
      <c r="H13" s="53" t="str">
        <f t="shared" si="0"/>
        <v>406947,00</v>
      </c>
    </row>
    <row r="14" spans="1:8" ht="16.5" customHeight="1">
      <c r="A14" s="44">
        <v>4</v>
      </c>
      <c r="B14" s="52" t="s">
        <v>206</v>
      </c>
      <c r="C14" s="90">
        <v>110081010</v>
      </c>
      <c r="D14" s="44">
        <v>200</v>
      </c>
      <c r="E14" s="53"/>
      <c r="F14" s="53" t="str">
        <f t="shared" si="0"/>
        <v>406947,00</v>
      </c>
      <c r="G14" s="53" t="str">
        <f t="shared" si="0"/>
        <v>406947,00</v>
      </c>
      <c r="H14" s="53" t="str">
        <f t="shared" si="0"/>
        <v>406947,00</v>
      </c>
    </row>
    <row r="15" spans="1:8" ht="30" customHeight="1">
      <c r="A15" s="44">
        <v>5</v>
      </c>
      <c r="B15" s="52" t="s">
        <v>207</v>
      </c>
      <c r="C15" s="90">
        <v>110081010</v>
      </c>
      <c r="D15" s="44">
        <v>240</v>
      </c>
      <c r="E15" s="53"/>
      <c r="F15" s="53" t="str">
        <f t="shared" si="0"/>
        <v>406947,00</v>
      </c>
      <c r="G15" s="53" t="str">
        <f t="shared" si="0"/>
        <v>406947,00</v>
      </c>
      <c r="H15" s="53" t="str">
        <f t="shared" si="0"/>
        <v>406947,00</v>
      </c>
    </row>
    <row r="16" spans="1:8" ht="16.5" customHeight="1">
      <c r="A16" s="44">
        <v>6</v>
      </c>
      <c r="B16" s="52" t="s">
        <v>160</v>
      </c>
      <c r="C16" s="90">
        <v>110081010</v>
      </c>
      <c r="D16" s="44">
        <v>240</v>
      </c>
      <c r="E16" s="53" t="s">
        <v>167</v>
      </c>
      <c r="F16" s="53" t="str">
        <f t="shared" si="0"/>
        <v>406947,00</v>
      </c>
      <c r="G16" s="53" t="str">
        <f t="shared" si="0"/>
        <v>406947,00</v>
      </c>
      <c r="H16" s="53" t="str">
        <f t="shared" si="0"/>
        <v>406947,00</v>
      </c>
    </row>
    <row r="17" spans="1:8" ht="15.75" customHeight="1">
      <c r="A17" s="44">
        <v>7</v>
      </c>
      <c r="B17" s="54" t="s">
        <v>122</v>
      </c>
      <c r="C17" s="90">
        <v>110081010</v>
      </c>
      <c r="D17" s="44">
        <v>240</v>
      </c>
      <c r="E17" s="53" t="s">
        <v>168</v>
      </c>
      <c r="F17" s="53" t="s">
        <v>393</v>
      </c>
      <c r="G17" s="53" t="s">
        <v>393</v>
      </c>
      <c r="H17" s="53" t="s">
        <v>393</v>
      </c>
    </row>
    <row r="18" spans="1:8" ht="65.25" customHeight="1">
      <c r="A18" s="44">
        <v>8</v>
      </c>
      <c r="B18" s="57" t="s">
        <v>52</v>
      </c>
      <c r="C18" s="90">
        <v>110081040</v>
      </c>
      <c r="D18" s="44"/>
      <c r="E18" s="53"/>
      <c r="F18" s="53" t="str">
        <f aca="true" t="shared" si="1" ref="F18:H21">+F19</f>
        <v>24981,00</v>
      </c>
      <c r="G18" s="53" t="str">
        <f t="shared" si="1"/>
        <v>39981,00</v>
      </c>
      <c r="H18" s="53" t="str">
        <f t="shared" si="1"/>
        <v>39981,00</v>
      </c>
    </row>
    <row r="19" spans="1:8" ht="16.5" customHeight="1">
      <c r="A19" s="44">
        <v>9</v>
      </c>
      <c r="B19" s="52" t="s">
        <v>206</v>
      </c>
      <c r="C19" s="90">
        <v>110081040</v>
      </c>
      <c r="D19" s="44">
        <v>200</v>
      </c>
      <c r="E19" s="53"/>
      <c r="F19" s="53" t="str">
        <f t="shared" si="1"/>
        <v>24981,00</v>
      </c>
      <c r="G19" s="53" t="str">
        <f t="shared" si="1"/>
        <v>39981,00</v>
      </c>
      <c r="H19" s="53" t="str">
        <f t="shared" si="1"/>
        <v>39981,00</v>
      </c>
    </row>
    <row r="20" spans="1:8" ht="30" customHeight="1">
      <c r="A20" s="44">
        <v>10</v>
      </c>
      <c r="B20" s="52" t="s">
        <v>207</v>
      </c>
      <c r="C20" s="90">
        <v>110081040</v>
      </c>
      <c r="D20" s="44">
        <v>240</v>
      </c>
      <c r="E20" s="53"/>
      <c r="F20" s="53" t="str">
        <f t="shared" si="1"/>
        <v>24981,00</v>
      </c>
      <c r="G20" s="53" t="str">
        <f t="shared" si="1"/>
        <v>39981,00</v>
      </c>
      <c r="H20" s="53" t="str">
        <f t="shared" si="1"/>
        <v>39981,00</v>
      </c>
    </row>
    <row r="21" spans="1:8" ht="16.5" customHeight="1">
      <c r="A21" s="44">
        <v>11</v>
      </c>
      <c r="B21" s="52" t="s">
        <v>160</v>
      </c>
      <c r="C21" s="90">
        <v>110081040</v>
      </c>
      <c r="D21" s="44">
        <v>240</v>
      </c>
      <c r="E21" s="53" t="s">
        <v>167</v>
      </c>
      <c r="F21" s="53" t="str">
        <f t="shared" si="1"/>
        <v>24981,00</v>
      </c>
      <c r="G21" s="53" t="str">
        <f t="shared" si="1"/>
        <v>39981,00</v>
      </c>
      <c r="H21" s="53" t="str">
        <f t="shared" si="1"/>
        <v>39981,00</v>
      </c>
    </row>
    <row r="22" spans="1:8" ht="15.75" customHeight="1">
      <c r="A22" s="44">
        <v>12</v>
      </c>
      <c r="B22" s="54" t="s">
        <v>122</v>
      </c>
      <c r="C22" s="90">
        <v>110081040</v>
      </c>
      <c r="D22" s="44">
        <v>240</v>
      </c>
      <c r="E22" s="53" t="s">
        <v>168</v>
      </c>
      <c r="F22" s="53" t="s">
        <v>392</v>
      </c>
      <c r="G22" s="53" t="s">
        <v>339</v>
      </c>
      <c r="H22" s="53" t="s">
        <v>339</v>
      </c>
    </row>
    <row r="23" spans="1:8" s="127" customFormat="1" ht="56.25" customHeight="1">
      <c r="A23" s="44">
        <v>13</v>
      </c>
      <c r="B23" s="108" t="s">
        <v>32</v>
      </c>
      <c r="C23" s="90">
        <v>110081050</v>
      </c>
      <c r="D23" s="44"/>
      <c r="E23" s="53"/>
      <c r="F23" s="53" t="str">
        <f aca="true" t="shared" si="2" ref="F23:H26">+F24</f>
        <v>75840,00</v>
      </c>
      <c r="G23" s="53" t="str">
        <f t="shared" si="2"/>
        <v>105840,00</v>
      </c>
      <c r="H23" s="53" t="str">
        <f t="shared" si="2"/>
        <v>104102,00</v>
      </c>
    </row>
    <row r="24" spans="1:8" ht="18" customHeight="1">
      <c r="A24" s="44">
        <v>14</v>
      </c>
      <c r="B24" s="54" t="s">
        <v>206</v>
      </c>
      <c r="C24" s="90">
        <v>110081050</v>
      </c>
      <c r="D24" s="44">
        <v>200</v>
      </c>
      <c r="E24" s="53"/>
      <c r="F24" s="53" t="str">
        <f t="shared" si="2"/>
        <v>75840,00</v>
      </c>
      <c r="G24" s="53" t="str">
        <f t="shared" si="2"/>
        <v>105840,00</v>
      </c>
      <c r="H24" s="53" t="str">
        <f t="shared" si="2"/>
        <v>104102,00</v>
      </c>
    </row>
    <row r="25" spans="1:8" ht="26.25" customHeight="1">
      <c r="A25" s="44">
        <v>15</v>
      </c>
      <c r="B25" s="54" t="s">
        <v>207</v>
      </c>
      <c r="C25" s="90">
        <v>110081050</v>
      </c>
      <c r="D25" s="44">
        <v>240</v>
      </c>
      <c r="E25" s="53"/>
      <c r="F25" s="53" t="str">
        <f t="shared" si="2"/>
        <v>75840,00</v>
      </c>
      <c r="G25" s="53" t="str">
        <f t="shared" si="2"/>
        <v>105840,00</v>
      </c>
      <c r="H25" s="53" t="str">
        <f t="shared" si="2"/>
        <v>104102,00</v>
      </c>
    </row>
    <row r="26" spans="1:8" ht="12.75" customHeight="1">
      <c r="A26" s="44">
        <v>16</v>
      </c>
      <c r="B26" s="54" t="s">
        <v>160</v>
      </c>
      <c r="C26" s="90">
        <v>110081050</v>
      </c>
      <c r="D26" s="44">
        <v>240</v>
      </c>
      <c r="E26" s="53" t="s">
        <v>167</v>
      </c>
      <c r="F26" s="53" t="str">
        <f t="shared" si="2"/>
        <v>75840,00</v>
      </c>
      <c r="G26" s="53" t="str">
        <f t="shared" si="2"/>
        <v>105840,00</v>
      </c>
      <c r="H26" s="53" t="str">
        <f t="shared" si="2"/>
        <v>104102,00</v>
      </c>
    </row>
    <row r="27" spans="1:8" ht="11.25" customHeight="1">
      <c r="A27" s="44">
        <v>17</v>
      </c>
      <c r="B27" s="54" t="s">
        <v>122</v>
      </c>
      <c r="C27" s="90">
        <v>110081050</v>
      </c>
      <c r="D27" s="44">
        <v>240</v>
      </c>
      <c r="E27" s="53" t="s">
        <v>168</v>
      </c>
      <c r="F27" s="53" t="s">
        <v>391</v>
      </c>
      <c r="G27" s="53" t="s">
        <v>338</v>
      </c>
      <c r="H27" s="53" t="s">
        <v>404</v>
      </c>
    </row>
    <row r="28" spans="1:8" s="127" customFormat="1" ht="48.75" customHeight="1">
      <c r="A28" s="44">
        <v>18</v>
      </c>
      <c r="B28" s="108" t="s">
        <v>33</v>
      </c>
      <c r="C28" s="90">
        <v>110083010</v>
      </c>
      <c r="D28" s="128"/>
      <c r="E28" s="53"/>
      <c r="F28" s="53" t="str">
        <f aca="true" t="shared" si="3" ref="F28:H31">+F29</f>
        <v>743770,00</v>
      </c>
      <c r="G28" s="53" t="str">
        <f t="shared" si="3"/>
        <v>653770,00</v>
      </c>
      <c r="H28" s="53" t="str">
        <f t="shared" si="3"/>
        <v>653770,00</v>
      </c>
    </row>
    <row r="29" spans="1:8" ht="12.75">
      <c r="A29" s="44">
        <v>19</v>
      </c>
      <c r="B29" s="54" t="s">
        <v>206</v>
      </c>
      <c r="C29" s="90">
        <v>110083010</v>
      </c>
      <c r="D29" s="44">
        <v>200</v>
      </c>
      <c r="E29" s="53"/>
      <c r="F29" s="53" t="str">
        <f t="shared" si="3"/>
        <v>743770,00</v>
      </c>
      <c r="G29" s="53" t="str">
        <f t="shared" si="3"/>
        <v>653770,00</v>
      </c>
      <c r="H29" s="53" t="str">
        <f t="shared" si="3"/>
        <v>653770,00</v>
      </c>
    </row>
    <row r="30" spans="1:8" ht="25.5">
      <c r="A30" s="44">
        <v>20</v>
      </c>
      <c r="B30" s="108" t="s">
        <v>207</v>
      </c>
      <c r="C30" s="90">
        <v>110083010</v>
      </c>
      <c r="D30" s="44">
        <v>240</v>
      </c>
      <c r="E30" s="53"/>
      <c r="F30" s="53" t="str">
        <f t="shared" si="3"/>
        <v>743770,00</v>
      </c>
      <c r="G30" s="53" t="str">
        <f t="shared" si="3"/>
        <v>653770,00</v>
      </c>
      <c r="H30" s="53" t="str">
        <f t="shared" si="3"/>
        <v>653770,00</v>
      </c>
    </row>
    <row r="31" spans="1:8" ht="12.75">
      <c r="A31" s="44">
        <v>21</v>
      </c>
      <c r="B31" s="55" t="s">
        <v>160</v>
      </c>
      <c r="C31" s="90">
        <v>110083010</v>
      </c>
      <c r="D31" s="44">
        <v>240</v>
      </c>
      <c r="E31" s="53" t="s">
        <v>167</v>
      </c>
      <c r="F31" s="53" t="str">
        <f t="shared" si="3"/>
        <v>743770,00</v>
      </c>
      <c r="G31" s="53" t="str">
        <f t="shared" si="3"/>
        <v>653770,00</v>
      </c>
      <c r="H31" s="53" t="str">
        <f t="shared" si="3"/>
        <v>653770,00</v>
      </c>
    </row>
    <row r="32" spans="1:8" ht="12.75">
      <c r="A32" s="44">
        <v>22</v>
      </c>
      <c r="B32" s="54" t="s">
        <v>122</v>
      </c>
      <c r="C32" s="90">
        <v>110083010</v>
      </c>
      <c r="D32" s="44">
        <v>240</v>
      </c>
      <c r="E32" s="53" t="s">
        <v>123</v>
      </c>
      <c r="F32" s="53" t="s">
        <v>394</v>
      </c>
      <c r="G32" s="53" t="s">
        <v>401</v>
      </c>
      <c r="H32" s="53" t="s">
        <v>401</v>
      </c>
    </row>
    <row r="33" spans="1:8" ht="51.75" customHeight="1">
      <c r="A33" s="44">
        <v>23</v>
      </c>
      <c r="B33" s="108" t="s">
        <v>89</v>
      </c>
      <c r="C33" s="90">
        <v>110083090</v>
      </c>
      <c r="D33" s="47"/>
      <c r="E33" s="49"/>
      <c r="F33" s="53" t="str">
        <f aca="true" t="shared" si="4" ref="F33:H36">+F34</f>
        <v>354452,16</v>
      </c>
      <c r="G33" s="53" t="str">
        <f t="shared" si="4"/>
        <v>370065,20</v>
      </c>
      <c r="H33" s="49" t="str">
        <f t="shared" si="4"/>
        <v>370065,00</v>
      </c>
    </row>
    <row r="34" spans="1:8" ht="38.25">
      <c r="A34" s="44">
        <v>24</v>
      </c>
      <c r="B34" s="108" t="s">
        <v>208</v>
      </c>
      <c r="C34" s="90">
        <v>110083090</v>
      </c>
      <c r="D34" s="44">
        <v>100</v>
      </c>
      <c r="E34" s="53"/>
      <c r="F34" s="53" t="str">
        <f t="shared" si="4"/>
        <v>354452,16</v>
      </c>
      <c r="G34" s="53" t="str">
        <f t="shared" si="4"/>
        <v>370065,20</v>
      </c>
      <c r="H34" s="53" t="str">
        <f t="shared" si="4"/>
        <v>370065,00</v>
      </c>
    </row>
    <row r="35" spans="1:8" ht="12.75">
      <c r="A35" s="44">
        <v>25</v>
      </c>
      <c r="B35" s="108" t="s">
        <v>209</v>
      </c>
      <c r="C35" s="90">
        <v>110083090</v>
      </c>
      <c r="D35" s="44">
        <v>120</v>
      </c>
      <c r="E35" s="53"/>
      <c r="F35" s="53" t="str">
        <f t="shared" si="4"/>
        <v>354452,16</v>
      </c>
      <c r="G35" s="53" t="str">
        <f t="shared" si="4"/>
        <v>370065,20</v>
      </c>
      <c r="H35" s="53" t="str">
        <f t="shared" si="4"/>
        <v>370065,00</v>
      </c>
    </row>
    <row r="36" spans="1:8" ht="12.75">
      <c r="A36" s="44">
        <v>26</v>
      </c>
      <c r="B36" s="108" t="s">
        <v>156</v>
      </c>
      <c r="C36" s="90">
        <v>110083090</v>
      </c>
      <c r="D36" s="44">
        <v>120</v>
      </c>
      <c r="E36" s="53" t="s">
        <v>164</v>
      </c>
      <c r="F36" s="53" t="str">
        <f t="shared" si="4"/>
        <v>354452,16</v>
      </c>
      <c r="G36" s="53" t="str">
        <f t="shared" si="4"/>
        <v>370065,20</v>
      </c>
      <c r="H36" s="53" t="str">
        <f t="shared" si="4"/>
        <v>370065,00</v>
      </c>
    </row>
    <row r="37" spans="1:8" ht="12.75">
      <c r="A37" s="44">
        <v>27</v>
      </c>
      <c r="B37" s="108" t="s">
        <v>173</v>
      </c>
      <c r="C37" s="90">
        <v>110083090</v>
      </c>
      <c r="D37" s="44">
        <v>120</v>
      </c>
      <c r="E37" s="53" t="s">
        <v>179</v>
      </c>
      <c r="F37" s="53" t="s">
        <v>399</v>
      </c>
      <c r="G37" s="53" t="s">
        <v>395</v>
      </c>
      <c r="H37" s="53" t="s">
        <v>402</v>
      </c>
    </row>
    <row r="38" spans="1:8" ht="29.25" customHeight="1">
      <c r="A38" s="44">
        <v>28</v>
      </c>
      <c r="B38" s="50" t="s">
        <v>34</v>
      </c>
      <c r="C38" s="89">
        <v>120000000</v>
      </c>
      <c r="D38" s="47"/>
      <c r="E38" s="49"/>
      <c r="F38" s="120" t="str">
        <f>+F39</f>
        <v>194800,00</v>
      </c>
      <c r="G38" s="120" t="str">
        <f>+G39</f>
        <v>199400,00</v>
      </c>
      <c r="H38" s="120" t="str">
        <f>+H39</f>
        <v>204800,00</v>
      </c>
    </row>
    <row r="39" spans="1:8" ht="73.5" customHeight="1">
      <c r="A39" s="44">
        <v>29</v>
      </c>
      <c r="B39" s="108" t="s">
        <v>35</v>
      </c>
      <c r="C39" s="90">
        <v>120081090</v>
      </c>
      <c r="D39" s="44"/>
      <c r="E39" s="53"/>
      <c r="F39" s="53" t="str">
        <f aca="true" t="shared" si="5" ref="F39:H42">+F40</f>
        <v>194800,00</v>
      </c>
      <c r="G39" s="53" t="str">
        <f t="shared" si="5"/>
        <v>199400,00</v>
      </c>
      <c r="H39" s="53" t="str">
        <f t="shared" si="5"/>
        <v>204800,00</v>
      </c>
    </row>
    <row r="40" spans="1:8" ht="17.25" customHeight="1">
      <c r="A40" s="44">
        <v>30</v>
      </c>
      <c r="B40" s="54" t="s">
        <v>206</v>
      </c>
      <c r="C40" s="90">
        <v>120081090</v>
      </c>
      <c r="D40" s="44">
        <v>200</v>
      </c>
      <c r="E40" s="53"/>
      <c r="F40" s="53" t="str">
        <f t="shared" si="5"/>
        <v>194800,00</v>
      </c>
      <c r="G40" s="53" t="str">
        <f t="shared" si="5"/>
        <v>199400,00</v>
      </c>
      <c r="H40" s="53" t="str">
        <f t="shared" si="5"/>
        <v>204800,00</v>
      </c>
    </row>
    <row r="41" spans="1:8" ht="24.75" customHeight="1">
      <c r="A41" s="44">
        <v>31</v>
      </c>
      <c r="B41" s="54" t="s">
        <v>207</v>
      </c>
      <c r="C41" s="90">
        <v>120081090</v>
      </c>
      <c r="D41" s="44">
        <v>240</v>
      </c>
      <c r="E41" s="53"/>
      <c r="F41" s="53" t="str">
        <f t="shared" si="5"/>
        <v>194800,00</v>
      </c>
      <c r="G41" s="53" t="str">
        <f t="shared" si="5"/>
        <v>199400,00</v>
      </c>
      <c r="H41" s="53" t="str">
        <f t="shared" si="5"/>
        <v>204800,00</v>
      </c>
    </row>
    <row r="42" spans="1:8" ht="12.75">
      <c r="A42" s="44">
        <v>32</v>
      </c>
      <c r="B42" s="54" t="s">
        <v>120</v>
      </c>
      <c r="C42" s="90">
        <v>120081090</v>
      </c>
      <c r="D42" s="44">
        <v>240</v>
      </c>
      <c r="E42" s="53" t="s">
        <v>121</v>
      </c>
      <c r="F42" s="53" t="str">
        <f t="shared" si="5"/>
        <v>194800,00</v>
      </c>
      <c r="G42" s="53" t="str">
        <f t="shared" si="5"/>
        <v>199400,00</v>
      </c>
      <c r="H42" s="53" t="str">
        <f t="shared" si="5"/>
        <v>204800,00</v>
      </c>
    </row>
    <row r="43" spans="1:8" ht="12.75">
      <c r="A43" s="95">
        <v>33</v>
      </c>
      <c r="B43" s="105" t="s">
        <v>289</v>
      </c>
      <c r="C43" s="97">
        <v>120081090</v>
      </c>
      <c r="D43" s="95">
        <v>240</v>
      </c>
      <c r="E43" s="96" t="s">
        <v>20</v>
      </c>
      <c r="F43" s="96" t="s">
        <v>335</v>
      </c>
      <c r="G43" s="96" t="s">
        <v>336</v>
      </c>
      <c r="H43" s="96" t="s">
        <v>337</v>
      </c>
    </row>
    <row r="44" spans="1:8" ht="12.75">
      <c r="A44" s="44">
        <v>34</v>
      </c>
      <c r="B44" s="50" t="s">
        <v>46</v>
      </c>
      <c r="C44" s="89">
        <v>130000000</v>
      </c>
      <c r="D44" s="47"/>
      <c r="E44" s="49"/>
      <c r="F44" s="120" t="str">
        <f>+F45</f>
        <v>83597,00</v>
      </c>
      <c r="G44" s="120" t="str">
        <f>+G45</f>
        <v>109420,00</v>
      </c>
      <c r="H44" s="120" t="str">
        <f>+H45</f>
        <v>109420,00</v>
      </c>
    </row>
    <row r="45" spans="1:8" ht="54" customHeight="1">
      <c r="A45" s="44">
        <v>35</v>
      </c>
      <c r="B45" s="108" t="s">
        <v>36</v>
      </c>
      <c r="C45" s="90">
        <v>130082020</v>
      </c>
      <c r="D45" s="44"/>
      <c r="E45" s="53"/>
      <c r="F45" s="53" t="str">
        <f aca="true" t="shared" si="6" ref="F45:H48">+F46</f>
        <v>83597,00</v>
      </c>
      <c r="G45" s="53" t="str">
        <f t="shared" si="6"/>
        <v>109420,00</v>
      </c>
      <c r="H45" s="53" t="str">
        <f t="shared" si="6"/>
        <v>109420,00</v>
      </c>
    </row>
    <row r="46" spans="1:8" ht="12.75">
      <c r="A46" s="44">
        <v>36</v>
      </c>
      <c r="B46" s="54" t="s">
        <v>206</v>
      </c>
      <c r="C46" s="90">
        <v>130082020</v>
      </c>
      <c r="D46" s="44">
        <v>200</v>
      </c>
      <c r="E46" s="53"/>
      <c r="F46" s="53" t="str">
        <f t="shared" si="6"/>
        <v>83597,00</v>
      </c>
      <c r="G46" s="53" t="str">
        <f t="shared" si="6"/>
        <v>109420,00</v>
      </c>
      <c r="H46" s="53" t="str">
        <f t="shared" si="6"/>
        <v>109420,00</v>
      </c>
    </row>
    <row r="47" spans="1:8" ht="25.5">
      <c r="A47" s="44">
        <v>37</v>
      </c>
      <c r="B47" s="54" t="s">
        <v>207</v>
      </c>
      <c r="C47" s="90">
        <v>130082020</v>
      </c>
      <c r="D47" s="44">
        <v>240</v>
      </c>
      <c r="E47" s="53"/>
      <c r="F47" s="53" t="str">
        <f t="shared" si="6"/>
        <v>83597,00</v>
      </c>
      <c r="G47" s="53" t="str">
        <f t="shared" si="6"/>
        <v>109420,00</v>
      </c>
      <c r="H47" s="53" t="str">
        <f t="shared" si="6"/>
        <v>109420,00</v>
      </c>
    </row>
    <row r="48" spans="1:8" ht="12.75">
      <c r="A48" s="44">
        <v>38</v>
      </c>
      <c r="B48" s="54" t="s">
        <v>118</v>
      </c>
      <c r="C48" s="90">
        <v>130082020</v>
      </c>
      <c r="D48" s="44">
        <v>240</v>
      </c>
      <c r="E48" s="53" t="s">
        <v>119</v>
      </c>
      <c r="F48" s="53" t="str">
        <f t="shared" si="6"/>
        <v>83597,00</v>
      </c>
      <c r="G48" s="53" t="str">
        <f t="shared" si="6"/>
        <v>109420,00</v>
      </c>
      <c r="H48" s="53" t="str">
        <f t="shared" si="6"/>
        <v>109420,00</v>
      </c>
    </row>
    <row r="49" spans="1:8" ht="22.5">
      <c r="A49" s="44">
        <v>39</v>
      </c>
      <c r="B49" s="56" t="s">
        <v>15</v>
      </c>
      <c r="C49" s="90">
        <v>130082020</v>
      </c>
      <c r="D49" s="44">
        <v>240</v>
      </c>
      <c r="E49" s="53" t="s">
        <v>19</v>
      </c>
      <c r="F49" s="53" t="s">
        <v>398</v>
      </c>
      <c r="G49" s="53" t="s">
        <v>400</v>
      </c>
      <c r="H49" s="53" t="s">
        <v>400</v>
      </c>
    </row>
    <row r="50" spans="1:8" ht="12.75">
      <c r="A50" s="44">
        <v>40</v>
      </c>
      <c r="B50" s="70" t="s">
        <v>230</v>
      </c>
      <c r="C50" s="91">
        <v>140000000</v>
      </c>
      <c r="D50" s="71"/>
      <c r="E50" s="71"/>
      <c r="F50" s="49">
        <f>+F51+F56</f>
        <v>950933.84</v>
      </c>
      <c r="G50" s="49">
        <f>+G51+G56</f>
        <v>950933.84</v>
      </c>
      <c r="H50" s="49">
        <f>+H51+H56</f>
        <v>950933.84</v>
      </c>
    </row>
    <row r="51" spans="1:8" ht="89.25">
      <c r="A51" s="44">
        <v>41</v>
      </c>
      <c r="B51" s="57" t="s">
        <v>231</v>
      </c>
      <c r="C51" s="88">
        <v>140082060</v>
      </c>
      <c r="D51" s="72"/>
      <c r="E51" s="72"/>
      <c r="F51" s="53" t="str">
        <f aca="true" t="shared" si="7" ref="F51:H54">+F52</f>
        <v>852170,00</v>
      </c>
      <c r="G51" s="53" t="str">
        <f t="shared" si="7"/>
        <v>852170,00</v>
      </c>
      <c r="H51" s="53" t="str">
        <f t="shared" si="7"/>
        <v>852170,00</v>
      </c>
    </row>
    <row r="52" spans="1:8" ht="12.75">
      <c r="A52" s="44">
        <v>42</v>
      </c>
      <c r="B52" s="67" t="s">
        <v>220</v>
      </c>
      <c r="C52" s="88">
        <v>140082060</v>
      </c>
      <c r="D52" s="72" t="s">
        <v>218</v>
      </c>
      <c r="E52" s="72"/>
      <c r="F52" s="53" t="str">
        <f t="shared" si="7"/>
        <v>852170,00</v>
      </c>
      <c r="G52" s="53" t="str">
        <f t="shared" si="7"/>
        <v>852170,00</v>
      </c>
      <c r="H52" s="53" t="str">
        <f t="shared" si="7"/>
        <v>852170,00</v>
      </c>
    </row>
    <row r="53" spans="1:8" ht="12.75">
      <c r="A53" s="44">
        <v>43</v>
      </c>
      <c r="B53" s="67" t="s">
        <v>152</v>
      </c>
      <c r="C53" s="88">
        <v>140082060</v>
      </c>
      <c r="D53" s="72" t="s">
        <v>219</v>
      </c>
      <c r="E53" s="72"/>
      <c r="F53" s="53" t="str">
        <f t="shared" si="7"/>
        <v>852170,00</v>
      </c>
      <c r="G53" s="53" t="str">
        <f t="shared" si="7"/>
        <v>852170,00</v>
      </c>
      <c r="H53" s="53" t="str">
        <f t="shared" si="7"/>
        <v>852170,00</v>
      </c>
    </row>
    <row r="54" spans="1:8" ht="12.75">
      <c r="A54" s="44">
        <v>44</v>
      </c>
      <c r="B54" s="65" t="s">
        <v>126</v>
      </c>
      <c r="C54" s="88">
        <v>140082060</v>
      </c>
      <c r="D54" s="72" t="s">
        <v>219</v>
      </c>
      <c r="E54" s="72" t="s">
        <v>169</v>
      </c>
      <c r="F54" s="53" t="str">
        <f t="shared" si="7"/>
        <v>852170,00</v>
      </c>
      <c r="G54" s="53" t="str">
        <f t="shared" si="7"/>
        <v>852170,00</v>
      </c>
      <c r="H54" s="53" t="str">
        <f t="shared" si="7"/>
        <v>852170,00</v>
      </c>
    </row>
    <row r="55" spans="1:8" ht="12.75">
      <c r="A55" s="44">
        <v>45</v>
      </c>
      <c r="B55" s="66" t="s">
        <v>162</v>
      </c>
      <c r="C55" s="88">
        <v>140082060</v>
      </c>
      <c r="D55" s="72" t="s">
        <v>219</v>
      </c>
      <c r="E55" s="72" t="s">
        <v>170</v>
      </c>
      <c r="F55" s="53" t="s">
        <v>340</v>
      </c>
      <c r="G55" s="53" t="s">
        <v>340</v>
      </c>
      <c r="H55" s="53" t="s">
        <v>340</v>
      </c>
    </row>
    <row r="56" spans="1:8" ht="105.75" customHeight="1">
      <c r="A56" s="44">
        <v>46</v>
      </c>
      <c r="B56" s="57" t="s">
        <v>256</v>
      </c>
      <c r="C56" s="88">
        <v>140082110</v>
      </c>
      <c r="D56" s="72"/>
      <c r="E56" s="72"/>
      <c r="F56" s="53" t="str">
        <f aca="true" t="shared" si="8" ref="F56:H58">F57</f>
        <v>98763,84</v>
      </c>
      <c r="G56" s="53" t="str">
        <f t="shared" si="8"/>
        <v>98763,84</v>
      </c>
      <c r="H56" s="53" t="str">
        <f t="shared" si="8"/>
        <v>98763,84</v>
      </c>
    </row>
    <row r="57" spans="1:8" ht="12.75">
      <c r="A57" s="44">
        <v>47</v>
      </c>
      <c r="B57" s="57" t="s">
        <v>220</v>
      </c>
      <c r="C57" s="88">
        <v>140082110</v>
      </c>
      <c r="D57" s="72" t="s">
        <v>218</v>
      </c>
      <c r="E57" s="72"/>
      <c r="F57" s="53" t="str">
        <f t="shared" si="8"/>
        <v>98763,84</v>
      </c>
      <c r="G57" s="53" t="str">
        <f t="shared" si="8"/>
        <v>98763,84</v>
      </c>
      <c r="H57" s="53" t="str">
        <f t="shared" si="8"/>
        <v>98763,84</v>
      </c>
    </row>
    <row r="58" spans="1:8" ht="12.75">
      <c r="A58" s="44">
        <v>48</v>
      </c>
      <c r="B58" s="57" t="s">
        <v>152</v>
      </c>
      <c r="C58" s="88">
        <v>140082110</v>
      </c>
      <c r="D58" s="72" t="s">
        <v>219</v>
      </c>
      <c r="E58" s="72"/>
      <c r="F58" s="53" t="str">
        <f t="shared" si="8"/>
        <v>98763,84</v>
      </c>
      <c r="G58" s="53" t="str">
        <f t="shared" si="8"/>
        <v>98763,84</v>
      </c>
      <c r="H58" s="53" t="str">
        <f t="shared" si="8"/>
        <v>98763,84</v>
      </c>
    </row>
    <row r="59" spans="1:8" ht="12.75">
      <c r="A59" s="44">
        <v>49</v>
      </c>
      <c r="B59" s="57" t="s">
        <v>252</v>
      </c>
      <c r="C59" s="88">
        <v>140082110</v>
      </c>
      <c r="D59" s="72" t="s">
        <v>219</v>
      </c>
      <c r="E59" s="72" t="s">
        <v>254</v>
      </c>
      <c r="F59" s="53" t="str">
        <f>+F60</f>
        <v>98763,84</v>
      </c>
      <c r="G59" s="53" t="str">
        <f>+G60</f>
        <v>98763,84</v>
      </c>
      <c r="H59" s="53" t="str">
        <f>+H60</f>
        <v>98763,84</v>
      </c>
    </row>
    <row r="60" spans="1:8" ht="12.75">
      <c r="A60" s="44">
        <v>50</v>
      </c>
      <c r="B60" s="57" t="s">
        <v>253</v>
      </c>
      <c r="C60" s="88">
        <v>140082110</v>
      </c>
      <c r="D60" s="72" t="s">
        <v>219</v>
      </c>
      <c r="E60" s="72" t="s">
        <v>255</v>
      </c>
      <c r="F60" s="53" t="s">
        <v>341</v>
      </c>
      <c r="G60" s="53" t="s">
        <v>341</v>
      </c>
      <c r="H60" s="53" t="s">
        <v>341</v>
      </c>
    </row>
    <row r="61" spans="1:8" ht="12.75">
      <c r="A61" s="44">
        <v>51</v>
      </c>
      <c r="B61" s="119" t="s">
        <v>11</v>
      </c>
      <c r="C61" s="89">
        <v>8100000000</v>
      </c>
      <c r="D61" s="47"/>
      <c r="E61" s="49"/>
      <c r="F61" s="120">
        <f>F62</f>
        <v>3643345</v>
      </c>
      <c r="G61" s="120">
        <f>G62</f>
        <v>3765655.16</v>
      </c>
      <c r="H61" s="120">
        <f>H62</f>
        <v>3520639.01</v>
      </c>
    </row>
    <row r="62" spans="1:8" s="79" customFormat="1" ht="16.5" customHeight="1">
      <c r="A62" s="44">
        <v>52</v>
      </c>
      <c r="B62" s="119" t="s">
        <v>4</v>
      </c>
      <c r="C62" s="89">
        <v>8110000000</v>
      </c>
      <c r="D62" s="47"/>
      <c r="E62" s="49"/>
      <c r="F62" s="120">
        <f>+F63+F72+F77+F82+F95</f>
        <v>3643345</v>
      </c>
      <c r="G62" s="120">
        <f>+G63+G72+G77+G82+G95</f>
        <v>3765655.16</v>
      </c>
      <c r="H62" s="120">
        <f>+H63+H72+H77+H82+H95</f>
        <v>3520639.01</v>
      </c>
    </row>
    <row r="63" spans="1:8" s="127" customFormat="1" ht="39" customHeight="1">
      <c r="A63" s="44">
        <v>53</v>
      </c>
      <c r="B63" s="57" t="s">
        <v>299</v>
      </c>
      <c r="C63" s="90">
        <v>8110051180</v>
      </c>
      <c r="D63" s="44"/>
      <c r="E63" s="53"/>
      <c r="F63" s="126">
        <f>F64+F68</f>
        <v>52845</v>
      </c>
      <c r="G63" s="126">
        <f>+G64+G68</f>
        <v>55650</v>
      </c>
      <c r="H63" s="53" t="s">
        <v>282</v>
      </c>
    </row>
    <row r="64" spans="1:8" s="79" customFormat="1" ht="37.5" customHeight="1">
      <c r="A64" s="44">
        <v>54</v>
      </c>
      <c r="B64" s="57" t="s">
        <v>208</v>
      </c>
      <c r="C64" s="90">
        <v>8110051180</v>
      </c>
      <c r="D64" s="44">
        <v>100</v>
      </c>
      <c r="E64" s="53"/>
      <c r="F64" s="126">
        <f aca="true" t="shared" si="9" ref="F64:G66">F65</f>
        <v>51038.92</v>
      </c>
      <c r="G64" s="126">
        <f t="shared" si="9"/>
        <v>51038.92</v>
      </c>
      <c r="H64" s="53" t="s">
        <v>282</v>
      </c>
    </row>
    <row r="65" spans="1:8" s="79" customFormat="1" ht="17.25" customHeight="1">
      <c r="A65" s="44">
        <v>55</v>
      </c>
      <c r="B65" s="57" t="s">
        <v>6</v>
      </c>
      <c r="C65" s="90">
        <v>8110051180</v>
      </c>
      <c r="D65" s="44">
        <v>120</v>
      </c>
      <c r="E65" s="53"/>
      <c r="F65" s="126">
        <f t="shared" si="9"/>
        <v>51038.92</v>
      </c>
      <c r="G65" s="126">
        <f t="shared" si="9"/>
        <v>51038.92</v>
      </c>
      <c r="H65" s="53" t="s">
        <v>282</v>
      </c>
    </row>
    <row r="66" spans="1:8" s="79" customFormat="1" ht="14.25" customHeight="1">
      <c r="A66" s="44">
        <v>56</v>
      </c>
      <c r="B66" s="57" t="s">
        <v>298</v>
      </c>
      <c r="C66" s="90">
        <v>8110051180</v>
      </c>
      <c r="D66" s="44">
        <v>120</v>
      </c>
      <c r="E66" s="53" t="s">
        <v>294</v>
      </c>
      <c r="F66" s="126">
        <f t="shared" si="9"/>
        <v>51038.92</v>
      </c>
      <c r="G66" s="126">
        <f t="shared" si="9"/>
        <v>51038.92</v>
      </c>
      <c r="H66" s="53" t="s">
        <v>282</v>
      </c>
    </row>
    <row r="67" spans="1:8" s="79" customFormat="1" ht="14.25" customHeight="1">
      <c r="A67" s="44">
        <v>57</v>
      </c>
      <c r="B67" s="57" t="s">
        <v>295</v>
      </c>
      <c r="C67" s="90">
        <v>8110051180</v>
      </c>
      <c r="D67" s="44">
        <v>120</v>
      </c>
      <c r="E67" s="53" t="s">
        <v>296</v>
      </c>
      <c r="F67" s="126">
        <v>51038.92</v>
      </c>
      <c r="G67" s="126">
        <v>51038.92</v>
      </c>
      <c r="H67" s="53" t="s">
        <v>282</v>
      </c>
    </row>
    <row r="68" spans="1:8" s="79" customFormat="1" ht="14.25" customHeight="1">
      <c r="A68" s="44">
        <v>58</v>
      </c>
      <c r="B68" s="54" t="s">
        <v>206</v>
      </c>
      <c r="C68" s="90">
        <v>8110051180</v>
      </c>
      <c r="D68" s="44">
        <v>200</v>
      </c>
      <c r="E68" s="53"/>
      <c r="F68" s="126" t="str">
        <f aca="true" t="shared" si="10" ref="F68:G70">F69</f>
        <v>1806,08</v>
      </c>
      <c r="G68" s="126" t="str">
        <f t="shared" si="10"/>
        <v>4611,08</v>
      </c>
      <c r="H68" s="53" t="s">
        <v>282</v>
      </c>
    </row>
    <row r="69" spans="1:8" s="79" customFormat="1" ht="27" customHeight="1">
      <c r="A69" s="44">
        <v>59</v>
      </c>
      <c r="B69" s="54" t="s">
        <v>207</v>
      </c>
      <c r="C69" s="90">
        <v>8110051180</v>
      </c>
      <c r="D69" s="44">
        <v>240</v>
      </c>
      <c r="E69" s="53"/>
      <c r="F69" s="126" t="str">
        <f t="shared" si="10"/>
        <v>1806,08</v>
      </c>
      <c r="G69" s="126" t="str">
        <f t="shared" si="10"/>
        <v>4611,08</v>
      </c>
      <c r="H69" s="53" t="s">
        <v>282</v>
      </c>
    </row>
    <row r="70" spans="1:8" s="79" customFormat="1" ht="14.25" customHeight="1">
      <c r="A70" s="44">
        <v>60</v>
      </c>
      <c r="B70" s="57" t="s">
        <v>298</v>
      </c>
      <c r="C70" s="90">
        <v>8110051180</v>
      </c>
      <c r="D70" s="44">
        <v>240</v>
      </c>
      <c r="E70" s="53" t="s">
        <v>294</v>
      </c>
      <c r="F70" s="126" t="str">
        <f t="shared" si="10"/>
        <v>1806,08</v>
      </c>
      <c r="G70" s="126" t="str">
        <f t="shared" si="10"/>
        <v>4611,08</v>
      </c>
      <c r="H70" s="53" t="s">
        <v>282</v>
      </c>
    </row>
    <row r="71" spans="1:8" s="79" customFormat="1" ht="14.25" customHeight="1">
      <c r="A71" s="44">
        <v>61</v>
      </c>
      <c r="B71" s="57" t="s">
        <v>295</v>
      </c>
      <c r="C71" s="90">
        <v>8110051180</v>
      </c>
      <c r="D71" s="44">
        <v>240</v>
      </c>
      <c r="E71" s="53" t="s">
        <v>296</v>
      </c>
      <c r="F71" s="53" t="s">
        <v>342</v>
      </c>
      <c r="G71" s="53" t="s">
        <v>343</v>
      </c>
      <c r="H71" s="53" t="s">
        <v>282</v>
      </c>
    </row>
    <row r="72" spans="1:8" s="79" customFormat="1" ht="57" customHeight="1">
      <c r="A72" s="44">
        <v>62</v>
      </c>
      <c r="B72" s="43" t="s">
        <v>297</v>
      </c>
      <c r="C72" s="89">
        <v>8110075140</v>
      </c>
      <c r="D72" s="47"/>
      <c r="E72" s="49"/>
      <c r="F72" s="120" t="str">
        <f aca="true" t="shared" si="11" ref="F72:H75">F73</f>
        <v>1738,00</v>
      </c>
      <c r="G72" s="120" t="str">
        <f t="shared" si="11"/>
        <v>1738,00</v>
      </c>
      <c r="H72" s="120" t="str">
        <f t="shared" si="11"/>
        <v>1738,00</v>
      </c>
    </row>
    <row r="73" spans="1:8" s="79" customFormat="1" ht="16.5" customHeight="1">
      <c r="A73" s="44">
        <v>63</v>
      </c>
      <c r="B73" s="54" t="s">
        <v>206</v>
      </c>
      <c r="C73" s="90">
        <v>8110075140</v>
      </c>
      <c r="D73" s="44">
        <v>200</v>
      </c>
      <c r="E73" s="53"/>
      <c r="F73" s="126" t="str">
        <f t="shared" si="11"/>
        <v>1738,00</v>
      </c>
      <c r="G73" s="126" t="str">
        <f t="shared" si="11"/>
        <v>1738,00</v>
      </c>
      <c r="H73" s="126" t="str">
        <f t="shared" si="11"/>
        <v>1738,00</v>
      </c>
    </row>
    <row r="74" spans="1:8" s="79" customFormat="1" ht="28.5" customHeight="1">
      <c r="A74" s="44">
        <v>64</v>
      </c>
      <c r="B74" s="54" t="s">
        <v>207</v>
      </c>
      <c r="C74" s="90">
        <v>8110075140</v>
      </c>
      <c r="D74" s="44">
        <v>240</v>
      </c>
      <c r="E74" s="53"/>
      <c r="F74" s="126" t="str">
        <f t="shared" si="11"/>
        <v>1738,00</v>
      </c>
      <c r="G74" s="126" t="str">
        <f t="shared" si="11"/>
        <v>1738,00</v>
      </c>
      <c r="H74" s="126" t="str">
        <f t="shared" si="11"/>
        <v>1738,00</v>
      </c>
    </row>
    <row r="75" spans="1:8" s="79" customFormat="1" ht="14.25" customHeight="1">
      <c r="A75" s="44">
        <v>65</v>
      </c>
      <c r="B75" s="60" t="s">
        <v>156</v>
      </c>
      <c r="C75" s="90">
        <v>8110075140</v>
      </c>
      <c r="D75" s="44">
        <v>240</v>
      </c>
      <c r="E75" s="53" t="s">
        <v>164</v>
      </c>
      <c r="F75" s="126" t="str">
        <f t="shared" si="11"/>
        <v>1738,00</v>
      </c>
      <c r="G75" s="126" t="str">
        <f t="shared" si="11"/>
        <v>1738,00</v>
      </c>
      <c r="H75" s="126" t="str">
        <f t="shared" si="11"/>
        <v>1738,00</v>
      </c>
    </row>
    <row r="76" spans="1:8" s="79" customFormat="1" ht="14.25" customHeight="1">
      <c r="A76" s="44">
        <v>66</v>
      </c>
      <c r="B76" s="64" t="s">
        <v>173</v>
      </c>
      <c r="C76" s="90">
        <v>8110075140</v>
      </c>
      <c r="D76" s="44">
        <v>240</v>
      </c>
      <c r="E76" s="53" t="s">
        <v>179</v>
      </c>
      <c r="F76" s="53" t="s">
        <v>333</v>
      </c>
      <c r="G76" s="53" t="s">
        <v>333</v>
      </c>
      <c r="H76" s="53" t="s">
        <v>333</v>
      </c>
    </row>
    <row r="77" spans="1:8" ht="38.25">
      <c r="A77" s="44">
        <v>67</v>
      </c>
      <c r="B77" s="119" t="s">
        <v>12</v>
      </c>
      <c r="C77" s="89">
        <v>8110080050</v>
      </c>
      <c r="D77" s="47"/>
      <c r="E77" s="49"/>
      <c r="F77" s="49" t="str">
        <f aca="true" t="shared" si="12" ref="F77:H80">+F78</f>
        <v>1500,00</v>
      </c>
      <c r="G77" s="49" t="str">
        <f t="shared" si="12"/>
        <v>1500,00</v>
      </c>
      <c r="H77" s="49" t="str">
        <f t="shared" si="12"/>
        <v>1500,00</v>
      </c>
    </row>
    <row r="78" spans="1:8" ht="12.75">
      <c r="A78" s="44">
        <v>68</v>
      </c>
      <c r="B78" s="108" t="s">
        <v>9</v>
      </c>
      <c r="C78" s="90">
        <v>8110080050</v>
      </c>
      <c r="D78" s="44">
        <v>800</v>
      </c>
      <c r="E78" s="53"/>
      <c r="F78" s="53" t="str">
        <f t="shared" si="12"/>
        <v>1500,00</v>
      </c>
      <c r="G78" s="53" t="str">
        <f t="shared" si="12"/>
        <v>1500,00</v>
      </c>
      <c r="H78" s="53" t="str">
        <f t="shared" si="12"/>
        <v>1500,00</v>
      </c>
    </row>
    <row r="79" spans="1:8" ht="12.75">
      <c r="A79" s="44">
        <v>69</v>
      </c>
      <c r="B79" s="108" t="s">
        <v>37</v>
      </c>
      <c r="C79" s="90">
        <v>8110080050</v>
      </c>
      <c r="D79" s="44">
        <v>870</v>
      </c>
      <c r="E79" s="53"/>
      <c r="F79" s="53" t="str">
        <f t="shared" si="12"/>
        <v>1500,00</v>
      </c>
      <c r="G79" s="53" t="str">
        <f t="shared" si="12"/>
        <v>1500,00</v>
      </c>
      <c r="H79" s="53" t="str">
        <f t="shared" si="12"/>
        <v>1500,00</v>
      </c>
    </row>
    <row r="80" spans="1:8" ht="12.75">
      <c r="A80" s="44">
        <v>70</v>
      </c>
      <c r="B80" s="108" t="s">
        <v>156</v>
      </c>
      <c r="C80" s="90">
        <v>8110080050</v>
      </c>
      <c r="D80" s="44">
        <v>870</v>
      </c>
      <c r="E80" s="53" t="s">
        <v>164</v>
      </c>
      <c r="F80" s="53" t="str">
        <f t="shared" si="12"/>
        <v>1500,00</v>
      </c>
      <c r="G80" s="53" t="str">
        <f t="shared" si="12"/>
        <v>1500,00</v>
      </c>
      <c r="H80" s="53" t="str">
        <f t="shared" si="12"/>
        <v>1500,00</v>
      </c>
    </row>
    <row r="81" spans="1:8" ht="12.75">
      <c r="A81" s="44">
        <v>71</v>
      </c>
      <c r="B81" s="108" t="s">
        <v>159</v>
      </c>
      <c r="C81" s="90">
        <v>8110080050</v>
      </c>
      <c r="D81" s="44">
        <v>870</v>
      </c>
      <c r="E81" s="53" t="s">
        <v>178</v>
      </c>
      <c r="F81" s="53" t="s">
        <v>279</v>
      </c>
      <c r="G81" s="53" t="s">
        <v>279</v>
      </c>
      <c r="H81" s="53" t="s">
        <v>279</v>
      </c>
    </row>
    <row r="82" spans="1:8" ht="38.25">
      <c r="A82" s="44">
        <v>72</v>
      </c>
      <c r="B82" s="119" t="s">
        <v>5</v>
      </c>
      <c r="C82" s="89">
        <v>8110080210</v>
      </c>
      <c r="D82" s="47"/>
      <c r="E82" s="49"/>
      <c r="F82" s="120">
        <f>+F83+F87+F91</f>
        <v>3560858</v>
      </c>
      <c r="G82" s="120">
        <f>+G83+G87+G91</f>
        <v>3680363.16</v>
      </c>
      <c r="H82" s="120">
        <f>+H83+H87+H91</f>
        <v>3490997.01</v>
      </c>
    </row>
    <row r="83" spans="1:8" ht="38.25">
      <c r="A83" s="44">
        <v>73</v>
      </c>
      <c r="B83" s="108" t="s">
        <v>208</v>
      </c>
      <c r="C83" s="90">
        <v>8110080210</v>
      </c>
      <c r="D83" s="44">
        <v>100</v>
      </c>
      <c r="E83" s="53"/>
      <c r="F83" s="53" t="str">
        <f aca="true" t="shared" si="13" ref="F83:H84">+F84</f>
        <v>2611107,00</v>
      </c>
      <c r="G83" s="53" t="str">
        <f t="shared" si="13"/>
        <v>2747541,00</v>
      </c>
      <c r="H83" s="53" t="str">
        <f t="shared" si="13"/>
        <v>2804929,00</v>
      </c>
    </row>
    <row r="84" spans="1:8" ht="19.5" customHeight="1">
      <c r="A84" s="44">
        <v>74</v>
      </c>
      <c r="B84" s="54" t="s">
        <v>209</v>
      </c>
      <c r="C84" s="90">
        <v>8110080210</v>
      </c>
      <c r="D84" s="44">
        <v>120</v>
      </c>
      <c r="E84" s="53"/>
      <c r="F84" s="53" t="str">
        <f t="shared" si="13"/>
        <v>2611107,00</v>
      </c>
      <c r="G84" s="53" t="str">
        <f t="shared" si="13"/>
        <v>2747541,00</v>
      </c>
      <c r="H84" s="53" t="str">
        <f t="shared" si="13"/>
        <v>2804929,00</v>
      </c>
    </row>
    <row r="85" spans="1:8" ht="12.75">
      <c r="A85" s="44">
        <v>75</v>
      </c>
      <c r="B85" s="54" t="s">
        <v>156</v>
      </c>
      <c r="C85" s="90">
        <v>8110080210</v>
      </c>
      <c r="D85" s="44">
        <v>120</v>
      </c>
      <c r="E85" s="53" t="s">
        <v>164</v>
      </c>
      <c r="F85" s="126" t="str">
        <f>+F86</f>
        <v>2611107,00</v>
      </c>
      <c r="G85" s="126" t="str">
        <f>+G86</f>
        <v>2747541,00</v>
      </c>
      <c r="H85" s="126" t="str">
        <f>+H86</f>
        <v>2804929,00</v>
      </c>
    </row>
    <row r="86" spans="1:8" ht="25.5">
      <c r="A86" s="44">
        <v>76</v>
      </c>
      <c r="B86" s="108" t="s">
        <v>38</v>
      </c>
      <c r="C86" s="90">
        <v>8110080210</v>
      </c>
      <c r="D86" s="44">
        <v>120</v>
      </c>
      <c r="E86" s="53" t="s">
        <v>166</v>
      </c>
      <c r="F86" s="53" t="s">
        <v>397</v>
      </c>
      <c r="G86" s="53" t="s">
        <v>405</v>
      </c>
      <c r="H86" s="53" t="s">
        <v>332</v>
      </c>
    </row>
    <row r="87" spans="1:8" ht="17.25" customHeight="1">
      <c r="A87" s="44">
        <v>77</v>
      </c>
      <c r="B87" s="54" t="s">
        <v>206</v>
      </c>
      <c r="C87" s="90">
        <v>8110080210</v>
      </c>
      <c r="D87" s="44">
        <v>200</v>
      </c>
      <c r="E87" s="53"/>
      <c r="F87" s="53" t="str">
        <f aca="true" t="shared" si="14" ref="F87:H89">+F88</f>
        <v>946228,00</v>
      </c>
      <c r="G87" s="53" t="str">
        <f t="shared" si="14"/>
        <v>929299,16</v>
      </c>
      <c r="H87" s="53" t="str">
        <f t="shared" si="14"/>
        <v>682545,01</v>
      </c>
    </row>
    <row r="88" spans="1:8" ht="25.5">
      <c r="A88" s="44">
        <v>78</v>
      </c>
      <c r="B88" s="54" t="s">
        <v>207</v>
      </c>
      <c r="C88" s="90">
        <v>8110080210</v>
      </c>
      <c r="D88" s="44">
        <v>240</v>
      </c>
      <c r="E88" s="53"/>
      <c r="F88" s="53" t="str">
        <f t="shared" si="14"/>
        <v>946228,00</v>
      </c>
      <c r="G88" s="53" t="str">
        <f t="shared" si="14"/>
        <v>929299,16</v>
      </c>
      <c r="H88" s="53" t="str">
        <f t="shared" si="14"/>
        <v>682545,01</v>
      </c>
    </row>
    <row r="89" spans="1:8" ht="12.75">
      <c r="A89" s="44">
        <v>79</v>
      </c>
      <c r="B89" s="54" t="s">
        <v>156</v>
      </c>
      <c r="C89" s="90">
        <v>8110080210</v>
      </c>
      <c r="D89" s="44">
        <v>240</v>
      </c>
      <c r="E89" s="53" t="s">
        <v>164</v>
      </c>
      <c r="F89" s="53" t="str">
        <f t="shared" si="14"/>
        <v>946228,00</v>
      </c>
      <c r="G89" s="53" t="str">
        <f t="shared" si="14"/>
        <v>929299,16</v>
      </c>
      <c r="H89" s="53" t="str">
        <f t="shared" si="14"/>
        <v>682545,01</v>
      </c>
    </row>
    <row r="90" spans="1:8" ht="24.75" customHeight="1">
      <c r="A90" s="44">
        <v>80</v>
      </c>
      <c r="B90" s="54" t="s">
        <v>38</v>
      </c>
      <c r="C90" s="90">
        <v>8110080210</v>
      </c>
      <c r="D90" s="44">
        <v>240</v>
      </c>
      <c r="E90" s="53" t="s">
        <v>166</v>
      </c>
      <c r="F90" s="53" t="s">
        <v>396</v>
      </c>
      <c r="G90" s="53" t="s">
        <v>406</v>
      </c>
      <c r="H90" s="53" t="s">
        <v>403</v>
      </c>
    </row>
    <row r="91" spans="1:8" ht="12.75">
      <c r="A91" s="44">
        <v>81</v>
      </c>
      <c r="B91" s="54" t="s">
        <v>39</v>
      </c>
      <c r="C91" s="90">
        <v>8110080210</v>
      </c>
      <c r="D91" s="44">
        <v>800</v>
      </c>
      <c r="E91" s="53"/>
      <c r="F91" s="53" t="str">
        <f aca="true" t="shared" si="15" ref="F91:H92">+F92</f>
        <v>3523,00</v>
      </c>
      <c r="G91" s="53" t="str">
        <f t="shared" si="15"/>
        <v>3523,00</v>
      </c>
      <c r="H91" s="53" t="str">
        <f t="shared" si="15"/>
        <v>3523,00</v>
      </c>
    </row>
    <row r="92" spans="1:8" ht="12.75">
      <c r="A92" s="44">
        <v>82</v>
      </c>
      <c r="B92" s="54" t="s">
        <v>10</v>
      </c>
      <c r="C92" s="90">
        <v>8110080210</v>
      </c>
      <c r="D92" s="44">
        <v>850</v>
      </c>
      <c r="E92" s="53"/>
      <c r="F92" s="53" t="str">
        <f t="shared" si="15"/>
        <v>3523,00</v>
      </c>
      <c r="G92" s="53" t="str">
        <f t="shared" si="15"/>
        <v>3523,00</v>
      </c>
      <c r="H92" s="53" t="str">
        <f t="shared" si="15"/>
        <v>3523,00</v>
      </c>
    </row>
    <row r="93" spans="1:8" ht="12.75">
      <c r="A93" s="44">
        <v>83</v>
      </c>
      <c r="B93" s="54" t="s">
        <v>156</v>
      </c>
      <c r="C93" s="90">
        <v>8110080210</v>
      </c>
      <c r="D93" s="44">
        <v>850</v>
      </c>
      <c r="E93" s="53" t="s">
        <v>164</v>
      </c>
      <c r="F93" s="53" t="str">
        <f>+F94</f>
        <v>3523,00</v>
      </c>
      <c r="G93" s="126" t="str">
        <f>+G94</f>
        <v>3523,00</v>
      </c>
      <c r="H93" s="126" t="str">
        <f>+H94</f>
        <v>3523,00</v>
      </c>
    </row>
    <row r="94" spans="1:8" ht="27" customHeight="1">
      <c r="A94" s="44">
        <v>84</v>
      </c>
      <c r="B94" s="54" t="s">
        <v>38</v>
      </c>
      <c r="C94" s="90">
        <v>8110080210</v>
      </c>
      <c r="D94" s="44">
        <v>850</v>
      </c>
      <c r="E94" s="53" t="s">
        <v>166</v>
      </c>
      <c r="F94" s="53" t="s">
        <v>278</v>
      </c>
      <c r="G94" s="53" t="s">
        <v>278</v>
      </c>
      <c r="H94" s="53" t="s">
        <v>278</v>
      </c>
    </row>
    <row r="95" spans="1:8" s="79" customFormat="1" ht="69.75" customHeight="1">
      <c r="A95" s="47">
        <v>85</v>
      </c>
      <c r="B95" s="43" t="s">
        <v>234</v>
      </c>
      <c r="C95" s="89">
        <v>8110082090</v>
      </c>
      <c r="D95" s="47"/>
      <c r="E95" s="49"/>
      <c r="F95" s="49" t="str">
        <f aca="true" t="shared" si="16" ref="F95:H98">F96</f>
        <v>26404,00</v>
      </c>
      <c r="G95" s="49" t="str">
        <f t="shared" si="16"/>
        <v>26404,00</v>
      </c>
      <c r="H95" s="49" t="str">
        <f t="shared" si="16"/>
        <v>26404,00</v>
      </c>
    </row>
    <row r="96" spans="1:8" ht="18" customHeight="1">
      <c r="A96" s="44">
        <v>86</v>
      </c>
      <c r="B96" s="57" t="s">
        <v>220</v>
      </c>
      <c r="C96" s="90">
        <v>8110082090</v>
      </c>
      <c r="D96" s="44">
        <v>500</v>
      </c>
      <c r="E96" s="53"/>
      <c r="F96" s="53" t="str">
        <f t="shared" si="16"/>
        <v>26404,00</v>
      </c>
      <c r="G96" s="53" t="str">
        <f t="shared" si="16"/>
        <v>26404,00</v>
      </c>
      <c r="H96" s="53" t="str">
        <f t="shared" si="16"/>
        <v>26404,00</v>
      </c>
    </row>
    <row r="97" spans="1:8" ht="14.25" customHeight="1">
      <c r="A97" s="44">
        <v>87</v>
      </c>
      <c r="B97" s="57" t="s">
        <v>152</v>
      </c>
      <c r="C97" s="90">
        <v>8110082090</v>
      </c>
      <c r="D97" s="44">
        <v>540</v>
      </c>
      <c r="E97" s="53"/>
      <c r="F97" s="53" t="str">
        <f t="shared" si="16"/>
        <v>26404,00</v>
      </c>
      <c r="G97" s="53" t="str">
        <f t="shared" si="16"/>
        <v>26404,00</v>
      </c>
      <c r="H97" s="53" t="str">
        <f t="shared" si="16"/>
        <v>26404,00</v>
      </c>
    </row>
    <row r="98" spans="1:8" ht="30.75" customHeight="1">
      <c r="A98" s="44">
        <v>88</v>
      </c>
      <c r="B98" s="57" t="s">
        <v>226</v>
      </c>
      <c r="C98" s="90">
        <v>8110082090</v>
      </c>
      <c r="D98" s="44">
        <v>540</v>
      </c>
      <c r="E98" s="53" t="s">
        <v>227</v>
      </c>
      <c r="F98" s="53" t="str">
        <f t="shared" si="16"/>
        <v>26404,00</v>
      </c>
      <c r="G98" s="53" t="str">
        <f t="shared" si="16"/>
        <v>26404,00</v>
      </c>
      <c r="H98" s="53" t="str">
        <f t="shared" si="16"/>
        <v>26404,00</v>
      </c>
    </row>
    <row r="99" spans="1:8" ht="18" customHeight="1">
      <c r="A99" s="44">
        <v>89</v>
      </c>
      <c r="B99" s="57" t="s">
        <v>235</v>
      </c>
      <c r="C99" s="90">
        <v>8110082090</v>
      </c>
      <c r="D99" s="44">
        <v>540</v>
      </c>
      <c r="E99" s="53" t="s">
        <v>228</v>
      </c>
      <c r="F99" s="53" t="s">
        <v>288</v>
      </c>
      <c r="G99" s="53" t="s">
        <v>288</v>
      </c>
      <c r="H99" s="53" t="s">
        <v>288</v>
      </c>
    </row>
    <row r="100" spans="1:8" ht="25.5">
      <c r="A100" s="44">
        <v>90</v>
      </c>
      <c r="B100" s="50" t="s">
        <v>47</v>
      </c>
      <c r="C100" s="89">
        <v>9100000000</v>
      </c>
      <c r="D100" s="47"/>
      <c r="E100" s="49"/>
      <c r="F100" s="49" t="str">
        <f aca="true" t="shared" si="17" ref="F100:H105">+F101</f>
        <v>940190,00</v>
      </c>
      <c r="G100" s="49" t="str">
        <f t="shared" si="17"/>
        <v>940190,00</v>
      </c>
      <c r="H100" s="49" t="str">
        <f t="shared" si="17"/>
        <v>940190,00</v>
      </c>
    </row>
    <row r="101" spans="1:8" ht="12.75">
      <c r="A101" s="44">
        <v>91</v>
      </c>
      <c r="B101" s="108" t="s">
        <v>128</v>
      </c>
      <c r="C101" s="90">
        <v>9110000000</v>
      </c>
      <c r="D101" s="44"/>
      <c r="E101" s="53"/>
      <c r="F101" s="53" t="str">
        <f t="shared" si="17"/>
        <v>940190,00</v>
      </c>
      <c r="G101" s="53" t="str">
        <f t="shared" si="17"/>
        <v>940190,00</v>
      </c>
      <c r="H101" s="53" t="str">
        <f t="shared" si="17"/>
        <v>940190,00</v>
      </c>
    </row>
    <row r="102" spans="1:8" ht="38.25">
      <c r="A102" s="44">
        <v>92</v>
      </c>
      <c r="B102" s="108" t="s">
        <v>1</v>
      </c>
      <c r="C102" s="90">
        <v>9110080210</v>
      </c>
      <c r="D102" s="44"/>
      <c r="E102" s="53"/>
      <c r="F102" s="53" t="str">
        <f t="shared" si="17"/>
        <v>940190,00</v>
      </c>
      <c r="G102" s="53" t="str">
        <f t="shared" si="17"/>
        <v>940190,00</v>
      </c>
      <c r="H102" s="53" t="str">
        <f t="shared" si="17"/>
        <v>940190,00</v>
      </c>
    </row>
    <row r="103" spans="1:8" ht="38.25">
      <c r="A103" s="44">
        <v>93</v>
      </c>
      <c r="B103" s="108" t="s">
        <v>208</v>
      </c>
      <c r="C103" s="90">
        <v>9110080210</v>
      </c>
      <c r="D103" s="44">
        <v>100</v>
      </c>
      <c r="E103" s="53"/>
      <c r="F103" s="53" t="str">
        <f t="shared" si="17"/>
        <v>940190,00</v>
      </c>
      <c r="G103" s="53" t="str">
        <f t="shared" si="17"/>
        <v>940190,00</v>
      </c>
      <c r="H103" s="53" t="str">
        <f t="shared" si="17"/>
        <v>940190,00</v>
      </c>
    </row>
    <row r="104" spans="1:8" ht="12.75">
      <c r="A104" s="44">
        <v>94</v>
      </c>
      <c r="B104" s="54" t="s">
        <v>209</v>
      </c>
      <c r="C104" s="90">
        <v>9110080210</v>
      </c>
      <c r="D104" s="44">
        <v>120</v>
      </c>
      <c r="E104" s="53"/>
      <c r="F104" s="53" t="str">
        <f t="shared" si="17"/>
        <v>940190,00</v>
      </c>
      <c r="G104" s="53" t="str">
        <f t="shared" si="17"/>
        <v>940190,00</v>
      </c>
      <c r="H104" s="53" t="str">
        <f t="shared" si="17"/>
        <v>940190,00</v>
      </c>
    </row>
    <row r="105" spans="1:8" ht="12.75">
      <c r="A105" s="44">
        <v>95</v>
      </c>
      <c r="B105" s="54" t="s">
        <v>156</v>
      </c>
      <c r="C105" s="90">
        <v>9110080210</v>
      </c>
      <c r="D105" s="44">
        <v>120</v>
      </c>
      <c r="E105" s="53" t="s">
        <v>164</v>
      </c>
      <c r="F105" s="53" t="str">
        <f t="shared" si="17"/>
        <v>940190,00</v>
      </c>
      <c r="G105" s="53" t="str">
        <f t="shared" si="17"/>
        <v>940190,00</v>
      </c>
      <c r="H105" s="53" t="str">
        <f t="shared" si="17"/>
        <v>940190,00</v>
      </c>
    </row>
    <row r="106" spans="1:8" ht="25.5">
      <c r="A106" s="44">
        <v>96</v>
      </c>
      <c r="B106" s="108" t="s">
        <v>157</v>
      </c>
      <c r="C106" s="90">
        <v>9110080210</v>
      </c>
      <c r="D106" s="44">
        <v>120</v>
      </c>
      <c r="E106" s="53" t="s">
        <v>165</v>
      </c>
      <c r="F106" s="53" t="s">
        <v>331</v>
      </c>
      <c r="G106" s="53" t="s">
        <v>331</v>
      </c>
      <c r="H106" s="53" t="s">
        <v>331</v>
      </c>
    </row>
    <row r="107" spans="1:8" ht="12.75">
      <c r="A107" s="44">
        <v>97</v>
      </c>
      <c r="B107" s="108" t="s">
        <v>216</v>
      </c>
      <c r="C107" s="90"/>
      <c r="D107" s="44"/>
      <c r="E107" s="53"/>
      <c r="F107" s="53"/>
      <c r="G107" s="121">
        <v>193389.8</v>
      </c>
      <c r="H107" s="121">
        <v>384255.15</v>
      </c>
    </row>
    <row r="108" spans="1:8" ht="12.75">
      <c r="A108" s="186" t="s">
        <v>217</v>
      </c>
      <c r="B108" s="186"/>
      <c r="C108" s="43"/>
      <c r="D108" s="47"/>
      <c r="E108" s="49"/>
      <c r="F108" s="120">
        <f>+F100+F61+F50+F44+F38+F12</f>
        <v>7418856</v>
      </c>
      <c r="G108" s="120">
        <f>+G11+G61+G100+G107</f>
        <v>7735592</v>
      </c>
      <c r="H108" s="120">
        <f>+H11+H61+H100+H107</f>
        <v>7685103</v>
      </c>
    </row>
  </sheetData>
  <sheetProtection/>
  <mergeCells count="14">
    <mergeCell ref="G8:G9"/>
    <mergeCell ref="D8:D9"/>
    <mergeCell ref="E8:E9"/>
    <mergeCell ref="F8:F9"/>
    <mergeCell ref="D1:F1"/>
    <mergeCell ref="B4:F4"/>
    <mergeCell ref="C3:F3"/>
    <mergeCell ref="B2:F2"/>
    <mergeCell ref="H8:H9"/>
    <mergeCell ref="A108:B108"/>
    <mergeCell ref="A6:F6"/>
    <mergeCell ref="A8:A9"/>
    <mergeCell ref="B8:B9"/>
    <mergeCell ref="C8:C9"/>
  </mergeCells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irina199402@outlook.com</cp:lastModifiedBy>
  <cp:lastPrinted>2021-12-29T17:54:57Z</cp:lastPrinted>
  <dcterms:created xsi:type="dcterms:W3CDTF">2010-12-02T07:50:49Z</dcterms:created>
  <dcterms:modified xsi:type="dcterms:W3CDTF">2022-01-12T06:59:58Z</dcterms:modified>
  <cp:category/>
  <cp:version/>
  <cp:contentType/>
  <cp:contentStatus/>
</cp:coreProperties>
</file>