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activeTab="1"/>
  </bookViews>
  <sheets>
    <sheet name="текст" sheetId="1" r:id="rId1"/>
    <sheet name="Прил1 Источники" sheetId="2" r:id="rId2"/>
    <sheet name="Прил 2 ГАД" sheetId="3" r:id="rId3"/>
    <sheet name="Прил 3 ГАИ" sheetId="4" r:id="rId4"/>
    <sheet name="Прил 4 Доходы 2021-23" sheetId="5" r:id="rId5"/>
    <sheet name="Прил 5 Расходы 2021-23" sheetId="6" r:id="rId6"/>
    <sheet name="Прил6 Ведом.структура 2021-23" sheetId="7" r:id="rId7"/>
    <sheet name="Прил 7 ЦСР,ВР,РП)2021-23" sheetId="8" r:id="rId8"/>
    <sheet name="Приложение 8" sheetId="9" r:id="rId9"/>
  </sheets>
  <definedNames/>
  <calcPr fullCalcOnLoad="1"/>
</workbook>
</file>

<file path=xl/sharedStrings.xml><?xml version="1.0" encoding="utf-8"?>
<sst xmlns="http://schemas.openxmlformats.org/spreadsheetml/2006/main" count="1112" uniqueCount="539">
  <si>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</si>
  <si>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</si>
  <si>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</si>
  <si>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</si>
  <si>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</si>
  <si>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</si>
  <si>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</si>
  <si>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</si>
  <si>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</si>
  <si>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</si>
  <si>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</si>
  <si>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</si>
  <si>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</si>
  <si>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</si>
  <si>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</si>
  <si>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</si>
  <si>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</si>
  <si>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</si>
  <si>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Дотации бюджетам субъектов Российской Федерации и муниципальных образований</t>
  </si>
  <si>
    <t>0314</t>
  </si>
  <si>
    <t>0409</t>
  </si>
  <si>
    <t>182 1 01 02010 01 0000 110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</si>
  <si>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</si>
  <si>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</si>
  <si>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</si>
  <si>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</si>
  <si>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</si>
  <si>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 xml:space="preserve">Прочие межбюджетные трансферты передаваемые бюджетам сельских поселений 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</si>
  <si>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</si>
  <si>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сельского поселения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</si>
  <si>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</si>
  <si>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</si>
  <si>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</si>
  <si>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</si>
  <si>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</si>
  <si>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</si>
  <si>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</si>
  <si>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</si>
  <si>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 1 08 04020 01 4000 110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</si>
  <si>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</si>
  <si>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</si>
  <si>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</si>
  <si>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 xml:space="preserve">     Статья 6. Индексация размеров денежного вознаграждения выборных должностных лиц, осуществляющих свои полномочия на постоянной основе,     </t>
  </si>
  <si>
    <t xml:space="preserve"> членов выборных органов местного самоуправления, и должностных окладов</t>
  </si>
  <si>
    <t>по должностям  муниципальной службы.</t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</si>
  <si>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</si>
  <si>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</si>
  <si>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Прочие мероприятия по благоустройствк городских округов и поселений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</si>
  <si>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</si>
  <si>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</si>
  <si>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</si>
  <si>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</si>
  <si>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</si>
  <si>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</si>
  <si>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</si>
  <si>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</si>
  <si>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</si>
  <si>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</si>
  <si>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</si>
  <si>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</si>
  <si>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</si>
  <si>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</si>
  <si>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</si>
  <si>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</si>
  <si>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</si>
  <si>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</si>
  <si>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</si>
  <si>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Организация и содержание мест захоронения в рамках подпрограммы"Благоустройство территории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</si>
  <si>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""Благоустройство территории Пятковского сельсовета 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</si>
  <si>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</si>
  <si>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  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  </t>
  </si>
  <si>
    <r>
      <t xml:space="preserve">        2. </t>
    </r>
    <r>
      <rPr>
        <sz val="12"/>
        <rFont val="Times New Roman"/>
        <family val="1"/>
      </rPr>
      <t>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  </r>
  </si>
  <si>
    <r>
      <t xml:space="preserve">        3. </t>
    </r>
    <r>
      <rPr>
        <sz val="12"/>
        <rFont val="Times New Roman"/>
        <family val="1"/>
      </rPr>
      <t>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  </r>
  </si>
  <si>
    <r>
      <t xml:space="preserve">          4. </t>
    </r>
    <r>
      <rPr>
        <sz val="12"/>
        <rFont val="Times New Roman"/>
        <family val="1"/>
      </rPr>
      <t>Администрация Пятковского сельсовета осуществляет зачисление денежных средств на лицевые счета соответствующих муниципальных бюджетных учреждений, открытые в Управлении Федерального казначейства Красноярского края в соответствии с заявками на финансирование по датам предполагаемого финансирования.</t>
    </r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</si>
  <si>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</si>
  <si>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</si>
  <si>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</si>
  <si>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</si>
  <si>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</si>
  <si>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</si>
  <si>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</si>
  <si>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</si>
  <si>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</si>
  <si>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</si>
  <si>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</si>
  <si>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</si>
  <si>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</si>
  <si>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</si>
  <si>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</si>
  <si>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</si>
  <si>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</si>
  <si>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</si>
  <si>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</si>
  <si>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Перечень главных администраторов доходов бюджета поселения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</si>
  <si>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</si>
  <si>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</si>
  <si>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</si>
  <si>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</si>
  <si>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</si>
  <si>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</si>
  <si>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</si>
  <si>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</si>
  <si>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Подпрограмма "Благоустройство территории Пятковского сельсовета"</t>
  </si>
  <si>
    <t>Прочие мероприятия по благоустройству городских округов и поселений в рамках подпрограммы"Благоустройство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</si>
  <si>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</si>
  <si>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</si>
  <si>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1 17 05050 10 0000 180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</si>
  <si>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</si>
  <si>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</si>
  <si>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</si>
  <si>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</si>
  <si>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</si>
  <si>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</si>
  <si>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</si>
  <si>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</si>
  <si>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</si>
  <si>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Администрация Пятковского сельсовета Казачинского района Красноярского края</t>
  </si>
  <si>
    <t xml:space="preserve">Администрация Пятковского сельсовета              </t>
  </si>
  <si>
    <t>828 2 02 00000 00 0000 000</t>
  </si>
  <si>
    <t>Налог на имущество физических лиц</t>
  </si>
  <si>
    <t>Условно утвержденные расходы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</si>
  <si>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</si>
  <si>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</si>
  <si>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</si>
  <si>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</si>
  <si>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</si>
  <si>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</si>
  <si>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</si>
  <si>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>Субвенции местным бюджетам на выполнение государственных полномочий субъектов Российской Федерации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</si>
  <si>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</si>
  <si>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</si>
  <si>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</si>
  <si>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1 17 01050 10 0000 180</t>
  </si>
  <si>
    <t xml:space="preserve">               № строки</t>
  </si>
  <si>
    <t>Код главного администратора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</si>
  <si>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</si>
  <si>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</si>
  <si>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</si>
  <si>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</si>
  <si>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1 13 02065 10 0000 130</t>
  </si>
  <si>
    <t>1 13 01995 10 0000 130</t>
  </si>
  <si>
    <t>1 16 23051 10 0000 140</t>
  </si>
  <si>
    <t>1 16 23052 10 0000 140</t>
  </si>
  <si>
    <t>000 1 03 02000 01 0000 110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</si>
  <si>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</si>
  <si>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</si>
  <si>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</si>
  <si>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</si>
  <si>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</si>
  <si>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</si>
  <si>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</si>
  <si>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</si>
  <si>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> 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</si>
  <si>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дохода)</t>
  </si>
  <si>
    <t xml:space="preserve">                                                                                                                  Приложение  2</t>
  </si>
  <si>
    <t xml:space="preserve">Культура, кинематография 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</si>
  <si>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</si>
  <si>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</si>
  <si>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</si>
  <si>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>Функционирование Главы сельсовета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</si>
  <si>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</si>
  <si>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</si>
  <si>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</si>
  <si>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</si>
  <si>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</si>
  <si>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</si>
  <si>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</si>
  <si>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</si>
  <si>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</si>
  <si>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</si>
  <si>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</si>
  <si>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</si>
  <si>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</si>
  <si>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</si>
  <si>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</si>
  <si>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</si>
  <si>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</si>
  <si>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</si>
  <si>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</si>
  <si>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</si>
  <si>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</si>
  <si>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</si>
  <si>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</si>
  <si>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</si>
  <si>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</si>
  <si>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</si>
  <si>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</si>
  <si>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</si>
  <si>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</si>
  <si>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</si>
  <si>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</si>
  <si>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</si>
  <si>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</si>
  <si>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</si>
  <si>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</si>
  <si>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</si>
  <si>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</si>
  <si>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</si>
  <si>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</si>
  <si>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</si>
  <si>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</si>
  <si>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</si>
  <si>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</si>
  <si>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</si>
  <si>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</si>
  <si>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</si>
  <si>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</si>
  <si>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</si>
  <si>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 xml:space="preserve">       Статья 2. Главные администраторы 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</si>
  <si>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</si>
  <si>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</si>
  <si>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</si>
  <si>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</si>
  <si>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      Приложение 3 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</si>
  <si>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</si>
  <si>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</si>
  <si>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</si>
  <si>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0111</t>
  </si>
  <si>
    <t>0113</t>
  </si>
  <si>
    <t xml:space="preserve">                      Красноярский край Казачинский район</t>
  </si>
  <si>
    <t xml:space="preserve">                                                    </t>
  </si>
  <si>
    <t xml:space="preserve">     3)  дефицит  бюджета поселения в сумме 0 рублей;</t>
  </si>
  <si>
    <t xml:space="preserve">                    </t>
  </si>
  <si>
    <t xml:space="preserve">                             </t>
  </si>
  <si>
    <t>1 16 51040 02 0000 140</t>
  </si>
  <si>
    <t>Расходы на выплаты  персоналу государственных (муниципальных) органов</t>
  </si>
  <si>
    <t>1 13 02995 10 0000 130</t>
  </si>
  <si>
    <t>1 14 02053 10 0000 410</t>
  </si>
  <si>
    <t>1 14 06025 10 0000 430</t>
  </si>
  <si>
    <t>1 16 90050 10 0000 140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</si>
  <si>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</si>
  <si>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</si>
  <si>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 xml:space="preserve">      Статья 1. Основные характеристики бюджета поселения                                                                                                                               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</si>
  <si>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</si>
  <si>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</si>
  <si>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</si>
  <si>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</si>
  <si>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</si>
  <si>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</si>
  <si>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</si>
  <si>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</si>
  <si>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</si>
  <si>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</si>
  <si>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</si>
  <si>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</si>
  <si>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 1 11 05075 10 0000 120</t>
  </si>
  <si>
    <t xml:space="preserve">         Установить, что публичные нормативные обязательства поселения не принимаются.</t>
  </si>
  <si>
    <t xml:space="preserve">     4) источники внутреннего финансирования дефицита бюджета поселения  в сумме 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</si>
  <si>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   1. Утвердить перечень  главных администраторов доходов бюджета поселения и закрепленные за ними доходные источники согласно приложению 2 к настоящему Решению.</t>
  </si>
  <si>
    <t xml:space="preserve">      2. Утвердить перечень главных администраторов источников внутреннего финансирования дефицита бюджета поселения и закрепленные за ними источники внутреннего финансирования дефицита бюджета поселения согласно приложению 3 к настоящему Решению.</t>
  </si>
  <si>
    <r>
      <t xml:space="preserve">        </t>
    </r>
    <r>
      <rPr>
        <b/>
        <sz val="12"/>
        <rFont val="Times New Roman"/>
        <family val="1"/>
      </rPr>
      <t>классификации Российской Федерации</t>
    </r>
  </si>
  <si>
    <t xml:space="preserve">     сельсовета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</si>
  <si>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</si>
  <si>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</si>
  <si>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</si>
  <si>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</si>
  <si>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</si>
  <si>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</si>
  <si>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</si>
  <si>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</si>
  <si>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</si>
  <si>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</si>
  <si>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</si>
  <si>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</si>
  <si>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Прочие межбюджетные трансферты передаваемые бюджетам сельских поселений на поддержку мер по сбалансированности бюджетов</t>
  </si>
  <si>
    <t xml:space="preserve">Доходы, поступающие в порядке возмещения расходов, понесенных в связи с эксплуатацией имущества </t>
  </si>
  <si>
    <t>Субвенции бюджетам сельских поселений по организации проведения мероприятий по отлову, учету, содержанию и иному обращению с безнадзорными домашними животными</t>
  </si>
  <si>
    <t>Условно утвержденные</t>
  </si>
  <si>
    <t>Итого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</si>
  <si>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</si>
  <si>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 бюджетов сельских поселений от возврата бюджетными учреждениями остатков субсидий прошлых лет</t>
  </si>
  <si>
    <t>500</t>
  </si>
  <si>
    <t>540</t>
  </si>
  <si>
    <t>Межбюджетные трансферты</t>
  </si>
  <si>
    <t>0</t>
  </si>
  <si>
    <t>Содержание автомобильных дорог и инженерных сооружений на них в границах   поселений 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.</t>
  </si>
  <si>
    <t>04</t>
  </si>
  <si>
    <t>09</t>
  </si>
  <si>
    <t>0120082120</t>
  </si>
  <si>
    <t>Межбюджетные трансферты общего характера бюджетам субьектов Российской Федерации и муниципальных организаций</t>
  </si>
  <si>
    <t>1400</t>
  </si>
  <si>
    <t>1403</t>
  </si>
  <si>
    <t>Муниципальная программа Пятковского сельсовета 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</si>
  <si>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</si>
  <si>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 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обеспечению жителей поселения услугами организации культуры в рамках подпрограммы"Прочие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</si>
  <si>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0140000000</t>
  </si>
  <si>
    <t>0140082060</t>
  </si>
  <si>
    <t>Прочие межбюджетные трансферты ,передаваемые бюджетам муниципальных районов из бюджетов поселений на осуществление части полномочий 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</si>
  <si>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Прочие межбюджетные трансферты общего характера</t>
  </si>
  <si>
    <t>Возврат остатков субвенций на осуществление первичного воинского учета на территориях , где отсутствуют военные комиссариаты из бюджетов сельских поселений</t>
  </si>
  <si>
    <t>Глава сельсовета                                                       Т.И.Тюлькова</t>
  </si>
  <si>
    <t>2 02 15001 10 0020 150</t>
  </si>
  <si>
    <t>2 02 15001 10 0030 150</t>
  </si>
  <si>
    <t>2 02 35118 10 0000 150</t>
  </si>
  <si>
    <t>2 02 30024 10 4901 150</t>
  </si>
  <si>
    <t>2 02 30024 10 4902 150</t>
  </si>
  <si>
    <t>2 07 05020 10 0000 150</t>
  </si>
  <si>
    <t>2 07 05030 10 0000 150</t>
  </si>
  <si>
    <t>2 08 05000 10 0000 150</t>
  </si>
  <si>
    <t>2 18 60010 10 0000 150</t>
  </si>
  <si>
    <t>2 19 35118 10 0000 150</t>
  </si>
  <si>
    <t>828 2 02 15000 00 0000 150</t>
  </si>
  <si>
    <t>828 2 02 15001 00 0000 150</t>
  </si>
  <si>
    <t>828 2 02 15001 10 0000 150</t>
  </si>
  <si>
    <t>828 2 02 15001 10 0020 150</t>
  </si>
  <si>
    <t>828 2 02 15001 10 0030 150</t>
  </si>
  <si>
    <t>828 2 02 30000 00 0000 150</t>
  </si>
  <si>
    <t>828 2 02 35118 00 0000 150</t>
  </si>
  <si>
    <t>828 2 02 35118 10 0000 150</t>
  </si>
  <si>
    <t>828 2 02 30024 00 0000 150</t>
  </si>
  <si>
    <t>828 2 02 30024 10 0000 150</t>
  </si>
  <si>
    <t>828 2 02 30024 10 4901 150</t>
  </si>
  <si>
    <t>828 2 02 40000 00 0000 150</t>
  </si>
  <si>
    <t>828 2 02 49999 00 0000 150</t>
  </si>
  <si>
    <t>828 2 02 49999 10 0000 150</t>
  </si>
  <si>
    <t>828 2 02 49999 10 0002 150</t>
  </si>
  <si>
    <t>Социальная политика</t>
  </si>
  <si>
    <t>Пенсионное обеспечение</t>
  </si>
  <si>
    <t>1000</t>
  </si>
  <si>
    <t>1001</t>
  </si>
  <si>
    <t>Межбюджетные трансферты 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замещающим муниципальные должности и лицам, замещавщим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</si>
  <si>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0140082110</t>
  </si>
  <si>
    <t>Сумма на 2021 год</t>
  </si>
  <si>
    <t xml:space="preserve">      Статья 8.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служащих.</t>
  </si>
  <si>
    <t xml:space="preserve">      1. Утвердить в пределах общего объема расходов,  установленного статьей 1 настоящего Решения распределение бюджетных ассигнований по разделам и  подразделам бюджетной классификации расходов бюджетов Российской Федерации:</t>
  </si>
  <si>
    <t xml:space="preserve">       1) на сумму доходов,  дополнительно полученных от оеазания платных услуг,  безвозмездных поступлений от физических и юридических лиц, в том числе добровольных пожертвований, и от иной,приносящий доход деятельности,осуществляемой казенными учреждениями сверх утвержденных настоящим Решением и бюджетной сметойбюджетных ассигнований на обеспечение деятельности сельских казенных учреждений и направленных на финансирование расходов данных учреждений в соответствии с бюджетной сметой;</t>
  </si>
  <si>
    <t xml:space="preserve">     2) в случаях образования,переименования, реорганизации, ликвидации органов местного самоуправления администрация Пятковского сельсовета, за счет перераспределения их полномочий и численности в пределах общего объема средств,предусмотренных настоящим решением, на обеспечение их деятельности;</t>
  </si>
  <si>
    <t xml:space="preserve">      3) в случаях переименования, реорганизации, ликвидации, создания муниципальных учреждений, в том числе путем изменения типа существующих сельских учреждений, перераспределения объема оказываемых муниципальных услуг, выполнения работ и (или) исполняемых муниципальных функций и численности в пределах общего объёма средств, предусмотренных настоящим решением, на обеспечение их деятельности;</t>
  </si>
  <si>
    <t xml:space="preserve">      4) в случае перераспределения бюджетных ассигнований в пределах общего объёма расходов, предусмотренных муниципальному бюджетному или автономному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 работ), бюджетных инвестиций;</t>
  </si>
  <si>
    <t xml:space="preserve">   5) в случая  изменения размеров субсидий, предусмотренных муниципальным бюджетным или автономным учреждением на возмещение нормативных затрат, связанных с оказанием ими в соответствии с муниципальным заданием муниципальных услуг (выполнением работ)</t>
  </si>
  <si>
    <t xml:space="preserve">     6) на сумму средств межбюджетных трансфертов, передаваемых из районного бюджета  на осуществление отдельных целевых расходов на основании федеральных и краевых законов и (или) нормативных правовых актов Президента Российской Федерации И правительства Российской Федерации, Правительства Красноярского края, Губернатора Красноярского края, а также соглашений, заключенных с главными распорядителями средств краевого бюджета, и уведомлений главных распорядителей средств краевого бюджета; </t>
  </si>
  <si>
    <t xml:space="preserve">     7) в случае уменьшения суммы средств межбюджетных трансвертов из районного бюджета;</t>
  </si>
  <si>
    <t xml:space="preserve">   8) в пределах общего объёма средств, предусмотренных настоящим Решением для финансирования мероприятий в рамках одной муниципальной программы администрации Пятковского сельсовета, после внесения изменений в указанную программу в установленном порядке;</t>
  </si>
  <si>
    <t xml:space="preserve">   9) на сумму остатков средств , полученных сельскими казенными учреждениями от платных услуг, безвозмездных поступлений от физических и юридических лиц, в том числе добровольных пожертвований, и от иной, приносящий доход деятельности, осуществляемой сельскими казенными учреждениями по состоянию на 1 января 2020 года, которые направляются на финансирование расходов данных учреждений в соответствии с бюджетной сметой;</t>
  </si>
  <si>
    <t xml:space="preserve">     10) в случае перераспределения бюджетных ассигнований в пределах общего объёма средств, предусмотренных настоящим Решением по главнеому распорядителю средств бюджета поселения муниципальным бюджетным или автономным учреждением в виде субсидии на цели, не связанные с финансовым обеспечением выполнения муниципального задания.</t>
  </si>
  <si>
    <t xml:space="preserve">  2022 год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</si>
  <si>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</si>
  <si>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2 02 49999 10 0002 150</t>
  </si>
  <si>
    <t>Прочие безвозмездные поступления от негосударственных организаций в бюджеты сельских поселений</t>
  </si>
  <si>
    <t>Сумма на 2022 год</t>
  </si>
  <si>
    <t xml:space="preserve">    Статья 13. Муниципальный внутренний долг  Пятковского </t>
  </si>
  <si>
    <t xml:space="preserve">      Статья 11. Дорожный фонд  Пятковского сельсовета</t>
  </si>
  <si>
    <t xml:space="preserve">    на 1 января 2021 года в сумме 0,00 рублей, в том числе  по муниципальным гарантиям в сумме 0,00 рублей;</t>
  </si>
  <si>
    <t xml:space="preserve">     на 1 января 2022 года в сумме 0,00 рублей, в том числе по муниципальным гарантиям в сумме 0,00 рублей;</t>
  </si>
  <si>
    <t xml:space="preserve">      на 1 января 2023 года в сумме 0,00 рублей, в том числе по муниципальным гарантиям в сумме 0,00 рублей.</t>
  </si>
  <si>
    <r>
      <t xml:space="preserve">       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Предельный объем расходов на обслуживание муниципального долга в  Пятковском сельсовете не должен превышать:</t>
    </r>
  </si>
  <si>
    <t xml:space="preserve">                            Статья14.Иные межбюджетные трансферты</t>
  </si>
  <si>
    <r>
      <t xml:space="preserve">      Статья 12.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Резервный фонд Пятковского сельсовета</t>
    </r>
    <r>
      <rPr>
        <sz val="12"/>
        <rFont val="Times New Roman"/>
        <family val="1"/>
      </rPr>
      <t xml:space="preserve">    </t>
    </r>
  </si>
  <si>
    <r>
      <t xml:space="preserve">     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предельный объем муниципального долга Пятковского сельсовета в сумме:</t>
    </r>
  </si>
  <si>
    <r>
      <t xml:space="preserve">     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верхний предел муниципального внутреннего долга   Пятковского сельсовета по долговым обязательствам поселения:</t>
    </r>
  </si>
  <si>
    <t>Дотации бюджетам сельских поселений на выравнивание  бюджетной обеспеченности из районного бюджета за счет субсидии из краевого бюджета.</t>
  </si>
  <si>
    <t>Дотации бюджетам сельских поселений на выравнивание  бюджетной обеспеченности из районного бюджета за счет собственных доходов районного бюджета.</t>
  </si>
  <si>
    <t xml:space="preserve">     Статья 15. Публичные нормативные обязательства</t>
  </si>
  <si>
    <t xml:space="preserve">     Статья 16.  Вступление в силу настоящего решения</t>
  </si>
  <si>
    <r>
      <t xml:space="preserve"> </t>
    </r>
    <r>
      <rPr>
        <sz val="12"/>
        <rFont val="Times New Roman"/>
        <family val="1"/>
      </rPr>
      <t>Решение  вступает в силу с 1 января 2021 года,  и подлежит официальному опубликованию в течении 10 дней после его подписания.</t>
    </r>
  </si>
  <si>
    <t xml:space="preserve">      0,00 рублей в 2021 году;</t>
  </si>
  <si>
    <t xml:space="preserve">      0,00 рублей в 2022 году;</t>
  </si>
  <si>
    <t xml:space="preserve">      0,00 рублей в 2023 году.</t>
  </si>
  <si>
    <t xml:space="preserve">    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2021 года обязательствам, производится главными распорядителями средств бюджета поселения за счет утвержденных им бюджетных ассигнований на 2021 год.</t>
  </si>
  <si>
    <t xml:space="preserve">          2) Остатки средств бюджета поселения на 1 января 2021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2021 году.</t>
  </si>
  <si>
    <t xml:space="preserve">          1) Установить, что не использованные по состоянию на 1 января 2021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2021 года.</t>
  </si>
  <si>
    <t xml:space="preserve">Статья 10. Особенности выполнения бюджета в 2021 году </t>
  </si>
  <si>
    <r>
      <t xml:space="preserve">       Статья 9.</t>
    </r>
    <r>
      <rPr>
        <b/>
        <sz val="12"/>
        <color indexed="8"/>
        <rFont val="Times New Roman"/>
        <family val="1"/>
      </rPr>
      <t xml:space="preserve">  Особенности использования средств, получаемых казенными учреждениями в 2021 году</t>
    </r>
  </si>
  <si>
    <r>
      <t xml:space="preserve">    </t>
    </r>
    <r>
      <rPr>
        <sz val="12"/>
        <rFont val="Times New Roman"/>
        <family val="1"/>
      </rPr>
      <t xml:space="preserve">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2021 году и плановом периоде 2022-2023 годов, составляет 3 штатных единицы, в том числе выборных должностных лиц, осуществляющих свои полномочия на постоянной основе- 1 штатная единица,численность работников, муниципальных служащих 2 штатных единицы.</t>
    </r>
  </si>
  <si>
    <t xml:space="preserve">                       Статья 5.Изменение показателей сводной бюджетной росписи                    бюджета поселения в 2021 году</t>
  </si>
  <si>
    <r>
      <t xml:space="preserve">        </t>
    </r>
    <r>
      <rPr>
        <b/>
        <sz val="12"/>
        <rFont val="Times New Roman"/>
        <family val="1"/>
      </rPr>
      <t xml:space="preserve">Статья 4. Распределение  на 2021 год и плановый период </t>
    </r>
  </si>
  <si>
    <r>
      <t xml:space="preserve">     </t>
    </r>
    <r>
      <rPr>
        <b/>
        <sz val="12"/>
        <rFont val="Times New Roman"/>
        <family val="1"/>
      </rPr>
      <t xml:space="preserve">   2022-2023 годов расходов бюджета поселения  по бюджетной </t>
    </r>
  </si>
  <si>
    <t xml:space="preserve">        Статья 3. Доходы бюджета поселений на 2021 год                                                                       </t>
  </si>
  <si>
    <t xml:space="preserve">        и плановый период 2022-2023 годов</t>
  </si>
  <si>
    <t xml:space="preserve">          «О  бюджете Пятковского сельсовета на 2021 год и плановый период</t>
  </si>
  <si>
    <t xml:space="preserve">                 2022-2023 годов»</t>
  </si>
  <si>
    <t>бюджета поселения в 2021 году и плановом периоде 2022-2023 годов</t>
  </si>
  <si>
    <t xml:space="preserve">   2021 год</t>
  </si>
  <si>
    <t xml:space="preserve">  2023 год</t>
  </si>
  <si>
    <t>2 02 29999 10 1049 150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</si>
  <si>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</si>
  <si>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сельских поселений (содержание автомобильных дорог общего пользования местного значения за счет средств дорожного фонда Красноярского края)</t>
  </si>
  <si>
    <t>2 02 29999 10 7508 150</t>
  </si>
  <si>
    <t>2 02 29999 10 1060 150</t>
  </si>
  <si>
    <t>2 02 29999 10 7412 150</t>
  </si>
  <si>
    <t>2 02 29999 10 7641 150</t>
  </si>
  <si>
    <t>Прочие субсидии бюджетам сельских поселений (на обеспечение первичных мер пожарной безопасности)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</si>
  <si>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</si>
  <si>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</si>
  <si>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2 02 29999 10 7509 150</t>
  </si>
  <si>
    <t>Доходы бюджета поселений 2021 года</t>
  </si>
  <si>
    <t>Сумма на 2023год</t>
  </si>
  <si>
    <t>Сумма на 2023 год</t>
  </si>
  <si>
    <t>Сумма на 2021год</t>
  </si>
  <si>
    <t xml:space="preserve">          В соответствии со статьей 49 Устава Пятковского сельсовета, Пятковский сельский Совет депутатов РЕШИЛ: утвердить бюджет Пятковского сельсовета на 2021 год и плановый период 2022- 2023 годов со следующими показателями:</t>
  </si>
  <si>
    <t xml:space="preserve">      на 2021 год и плановый период 2022-2023 годов</t>
  </si>
  <si>
    <t xml:space="preserve">         2. Утвердить основные характеристики бюджета поселения на 2022 год и на 2023 год:</t>
  </si>
  <si>
    <t xml:space="preserve">    3)  дефицит(профицит)  бюджета поселения на 2022 год в сумме 0,00 рублей и на 2023 год в сумме   0,00 рублей;</t>
  </si>
  <si>
    <t xml:space="preserve">    4) источники внутреннего финансирования дефицита(профицита)   бюджета  поселения на 2022 год  в сумме 0,00 рублей и на 2023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</si>
  <si>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Обеспечение пожарной безопасности</t>
  </si>
  <si>
    <t>0310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</si>
  <si>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2021 год и плановый период 2022-2023 годов</t>
  </si>
  <si>
    <t>2394631,11</t>
  </si>
  <si>
    <t>3523,00</t>
  </si>
  <si>
    <t>1500,00</t>
  </si>
  <si>
    <t>327872,00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</si>
  <si>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</si>
  <si>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</si>
  <si>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>0,00</t>
  </si>
  <si>
    <t>109420,00</t>
  </si>
  <si>
    <t>97500,00</t>
  </si>
  <si>
    <t>01200S5080</t>
  </si>
  <si>
    <t>01200S5090</t>
  </si>
  <si>
    <t>Средства на капитальный ремонт и ремонт автомобильных дорог общего пользования местного значения за счет средств дорожного фонда Красноярского края,в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комфортных условий для проживания на территории Пятковского сельсовета"</t>
  </si>
  <si>
    <t>Средства на реализацию мероприятий направленных на повышение безопасности дорожного движения,в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</si>
  <si>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</si>
  <si>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101400,00</t>
  </si>
  <si>
    <t>11000,00</t>
  </si>
  <si>
    <t>80420,00</t>
  </si>
  <si>
    <t>26404,00</t>
  </si>
  <si>
    <t>3523,66</t>
  </si>
  <si>
    <t xml:space="preserve">       Ведомственная структура расходов бюджета поселения на 2021 год и плановый период 2022-2023 годов</t>
  </si>
  <si>
    <t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2021 год и плановый период 2022-2023 годов</t>
  </si>
  <si>
    <t>Дорожное хозяйство (дорожные фонды)</t>
  </si>
  <si>
    <t>Сумма на 2022год</t>
  </si>
  <si>
    <t>828 2 02 20000 00 0000 150</t>
  </si>
  <si>
    <t>828 2 02 29999 00 0000 150</t>
  </si>
  <si>
    <t>828 2 02 29999 10 0000 150</t>
  </si>
  <si>
    <t>Субсидии бюджетам бюджетной системы Российской Федерации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</si>
  <si>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</si>
  <si>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</si>
  <si>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реализацию мероприятий, направленных на повышение безопасности дорожного движения)</t>
  </si>
  <si>
    <t>828 2 02 29999 10 1060 150</t>
  </si>
  <si>
    <t>828 2 02 29999 10 7412 150</t>
  </si>
  <si>
    <t>828 2 02 29999 10 7508 150</t>
  </si>
  <si>
    <t>828 2 02 29999 10 7509 150</t>
  </si>
  <si>
    <t>Доходы бюджета поселений 2022 года</t>
  </si>
  <si>
    <t>Доходы бюджета поселений 2023 года</t>
  </si>
  <si>
    <t xml:space="preserve">         Утвердить доходы бюджета поселения на 2021 год и плановый период 2022-2023 годов согласно приложению 4 к настоящемуРешению.</t>
  </si>
  <si>
    <t xml:space="preserve">      1)   распределение бюджетных ассигнований по разделам и подразделам бюджетной классификации расходов бюджетов Российской Федерации на 2021 год   и плановый период 2022-2023 годов согласно приложению 5  к настоящему Решению.</t>
  </si>
  <si>
    <t xml:space="preserve">         2) ведомственную структуру расходов  бюджета поселения на 2021 год и плановый период 2022-2023 годов согласно приложению 6 к настоящему Решению;</t>
  </si>
  <si>
    <t xml:space="preserve">        3) распределение бюджетных ассигнований по целевым статьям (муниципальным программам Пятковского сельсовета и непрограммным направлениям деятельности),группам и подгруппам видов расходов, разделам ,подразделам классификации расходов  бюджета поселения на 2021 год и плановый период 2022-2023 годов согласно приложению 7 к настоящему Решению;</t>
  </si>
  <si>
    <t xml:space="preserve">     Установить, что Глава Администрации Пятковского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2021 год и плановый период 2022-2023 годов:</t>
  </si>
  <si>
    <t>Нвциональная оборона</t>
  </si>
  <si>
    <t>0200</t>
  </si>
  <si>
    <t>Мобилизация и вневоинская подготовка</t>
  </si>
  <si>
    <t>0203</t>
  </si>
  <si>
    <t>Мероприятия на выполнение государственных полномочий по созданию и обеспечению деятельности авминистративных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</si>
  <si>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</si>
  <si>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по администрации  сельсовета в рамках непрограммных расходов отдельных органов местного самоуправления</t>
  </si>
  <si>
    <t>44263,00</t>
  </si>
  <si>
    <t>524,00</t>
  </si>
  <si>
    <t>1812,00</t>
  </si>
  <si>
    <t xml:space="preserve">       Заработная плата работников муниципальных казенных, бюджетных и автономных учреждений в 2021 году увеличивается (индексируется) в размере, равном 1, в плановом периоде 2021 - 2022 годов на коэффициент, равный 1. .</t>
  </si>
  <si>
    <r>
      <t xml:space="preserve">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</t>
    </r>
    <r>
      <rPr>
        <b/>
        <sz val="12"/>
        <rFont val="Times New Roman"/>
        <family val="1"/>
      </rPr>
      <t xml:space="preserve">увеличиваются (индексируютcя) :                                                                        </t>
    </r>
    <r>
      <rPr>
        <sz val="12"/>
        <rFont val="Times New Roman"/>
        <family val="1"/>
      </rPr>
      <t xml:space="preserve">                                                    в 2021 году  в размере, равном 1.; в плановом периоде 2022-2023 годов на коэффициент, равный 1.</t>
    </r>
  </si>
  <si>
    <t xml:space="preserve">      Статья 7. Индексация заработной платы работников муниципальных учреждений            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</si>
  <si>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5</t>
    </r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</si>
  <si>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</si>
  <si>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Приложение 7</t>
  </si>
  <si>
    <t xml:space="preserve">     95712,00 рублей на 2022 год;</t>
  </si>
  <si>
    <t xml:space="preserve">     98698,00 рублей на 2023 год.</t>
  </si>
  <si>
    <t>800000,0</t>
  </si>
  <si>
    <t>Осуществление дорожной деятельности в отношении автомобильных дорог общего пользования местного значения за счет средств бюджета поселения,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</si>
  <si>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138720,00</t>
  </si>
  <si>
    <t>144270,00</t>
  </si>
  <si>
    <t>1443,00</t>
  </si>
  <si>
    <t>1501,00</t>
  </si>
  <si>
    <t>150042,00</t>
  </si>
  <si>
    <t>772100,00</t>
  </si>
  <si>
    <t>26500,00</t>
  </si>
  <si>
    <t>1543,00</t>
  </si>
  <si>
    <t>к решению Пятковского сельского</t>
  </si>
  <si>
    <t>Совета депутатов от 28.12.2020 г №5-10</t>
  </si>
  <si>
    <t xml:space="preserve">      ДОХОДЫ БЮДЖЕТА ПОСЕЛЕНИЯ НА 2021 ГОД И ПЛАНОВЫЙ ПЕРИОД 2022-2023 ГОДОВ.</t>
  </si>
  <si>
    <t>Совета депутатов  от 28.12.2020 №5-10</t>
  </si>
  <si>
    <t>731774,00</t>
  </si>
  <si>
    <t>Обеспечение первичных мер пожарной безопасности за счет средств бюджета поселения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</si>
  <si>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201727,95</t>
  </si>
  <si>
    <t>361440,75</t>
  </si>
  <si>
    <t>Совета депутатов  от28.12.2020 г №5-10</t>
  </si>
  <si>
    <t>Совета депутатов  от 28.12.2020 г №5-10</t>
  </si>
  <si>
    <r>
      <t xml:space="preserve"> </t>
    </r>
    <r>
      <rPr>
        <sz val="11"/>
        <rFont val="Times New Roman"/>
        <family val="1"/>
      </rPr>
      <t>к  решению Пятковского сельского</t>
    </r>
  </si>
  <si>
    <t>Совета депутатов  от28.12.2020 г№5-10</t>
  </si>
  <si>
    <t xml:space="preserve">                                                                                                                                    к решению  Пятковского сельского  </t>
  </si>
  <si>
    <t xml:space="preserve">                              Совета депутатов от 28.12.2020 №5-10         </t>
  </si>
  <si>
    <t xml:space="preserve">      Межбюджетные трансферты предоставляются в соответствии с утвержденной бюджетной росписью и порядком, утвержденным представительным органом Пятковского сельсовета.   Направить в 2021 году и плановом периоде 2022-2023 годов в бюджет Казачинского района:  
1)  межбюджетные трансферты,передаваемые бюджетам муниципальныхрайонов из бюджетов поселений  на осуществление части полномочий органами местного самоуправления поселения, по внешнему муниципальному финансовому контролю сельских поселений в рамках непрограммных расходов отдельных органов местного самоуправления из бюджета Пятковского сельсовета на 2021-2023 годы  в сумме 26 404,00 рубля ежегодно;
2) межбюджетные трансферты, передаваемые бюджетам муниципальных районов из бюджетов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 культуры из бюджета Пятковского сельсовета на 2021-2023 годы  в сумме 772 100,00 рублей ежегодно;
3) 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 Пятковского сельсовета в рамках подпрограммы "Прочие мероприятия Пятковского сельсовета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на 2021-2023 года, в сумме 108 002,00 рублей ежегодно.
</t>
  </si>
  <si>
    <t xml:space="preserve">                                               РЕШЕНИЕ</t>
  </si>
  <si>
    <t xml:space="preserve">      1. Утвердить основные характеристики бюджета поселения на 2021 год:</t>
  </si>
  <si>
    <t>Закупки товаров, работ и услуг для государственных (муниципальных) нужд</t>
  </si>
  <si>
    <t>Мероприятия связанных с благоустройством и восстановление воинских захоронений в рамках 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</si>
  <si>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012R310601</t>
  </si>
  <si>
    <t>828 202 29999 10 5299 150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</si>
  <si>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</si>
  <si>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</si>
  <si>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</si>
  <si>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 сдачи в  аренду имущества, находящегося в оперативном управлении органов управления  сельских поселений и созданных ими учреждений  (за исключением имущества  муниципальных бюджетных и автономных учреждений)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</si>
  <si>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</si>
  <si>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</si>
  <si>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2 18 05010 10 0000 150</t>
  </si>
  <si>
    <t>2 18 05030 10 0000 150</t>
  </si>
  <si>
    <t>Доходы бюджетов сельских поселений от возврата иными организациями остатков субсидий прошлых лет</t>
  </si>
  <si>
    <t>2 04 05099 10 0000 150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</si>
  <si>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</si>
  <si>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</si>
  <si>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42 000,00</t>
  </si>
  <si>
    <t>6 600,00</t>
  </si>
  <si>
    <t>772 100,00</t>
  </si>
  <si>
    <t>108 002,00</t>
  </si>
  <si>
    <t>26 404,00</t>
  </si>
  <si>
    <t>80 420,00</t>
  </si>
  <si>
    <t>11 000,00</t>
  </si>
  <si>
    <t>80429,72</t>
  </si>
  <si>
    <t>80461,21</t>
  </si>
  <si>
    <t>685178,00</t>
  </si>
  <si>
    <t>676078,00</t>
  </si>
  <si>
    <t>30300,00</t>
  </si>
  <si>
    <t xml:space="preserve">     1) прогнозируемый общий объем  доходов бюджета поселения на 2022 год в сумме 8 069 118,00 рублей  и на 2023 год в сумме 7 228 815,00 рублей;</t>
  </si>
  <si>
    <t xml:space="preserve">    2) общий объем расходов бюджета поселения в сумме на 2022 год в сумме   8 069 118,00 рублей, в том числе условно утвержденные расходы в сумме 201 727,95 рублей, и на 2023  год в сумме 7 228 815,00 рублей, в том числе условно утвержденные расходы в сумме 361 440,75 рублей;</t>
  </si>
  <si>
    <t xml:space="preserve">     Установить, что в расходной части бюджета поселения предусматривается резервный фонд  сельсовета на 2021 год в сумме 1500,00 рублей и плановый период 2022-2023 годов в сумме 1500,00 рублей ежегодно.Расход средств резервного фонда осуществляется в соответствии с порядком, установленным администрацией Пятковского сельсовета</t>
  </si>
  <si>
    <t>ИТОГО</t>
  </si>
  <si>
    <t>940190,00</t>
  </si>
  <si>
    <t>1040958,89</t>
  </si>
  <si>
    <t>882561,56</t>
  </si>
  <si>
    <t>728201,27</t>
  </si>
  <si>
    <t>406947,00</t>
  </si>
  <si>
    <t>407247,00</t>
  </si>
  <si>
    <t>407005,00</t>
  </si>
  <si>
    <t>108002,00</t>
  </si>
  <si>
    <t>800000,00</t>
  </si>
  <si>
    <t>1388,00</t>
  </si>
  <si>
    <t>01100L2990</t>
  </si>
  <si>
    <t>2 02 29999 10 5299 150</t>
  </si>
  <si>
    <t>Прочие субсидии бюджетам сельских поселений (на обустройство и востановление воинских захоронений)</t>
  </si>
  <si>
    <t>Перечень получателей бюджетных средств на 2021 год и плановый период 2022-2023 годов</t>
  </si>
  <si>
    <t>Главный располрядитель</t>
  </si>
  <si>
    <t xml:space="preserve">           Приложение 8</t>
  </si>
  <si>
    <t>Наименование</t>
  </si>
  <si>
    <t xml:space="preserve">     28.12.2020                                   с. Пятково                                                        № 5-10</t>
  </si>
  <si>
    <t>94300,00</t>
  </si>
  <si>
    <t xml:space="preserve">     1) прогнозируемый общий объем  доходов бюджета поселения в сумме 7 340 880,00 рублей;</t>
  </si>
  <si>
    <t xml:space="preserve">     2) общий объем расходов бюджета поселения в сумме 7 340 880,00 рублей;</t>
  </si>
  <si>
    <t xml:space="preserve"> Утвердить объем бюджетных ассигнований дорожного фонда Пятковского сельсовета  на 2021 в сумме 94 300,00 рублей, на 2022 год в сумме 97 500,00 рублей, на 2023 год в сумме 101 400,00 рублей.</t>
  </si>
  <si>
    <t xml:space="preserve">     93115,00 рублей на 2021 год;</t>
  </si>
  <si>
    <t xml:space="preserve">  Совета депутатов  от 28.12.2020 № 5-10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</si>
</sst>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0000000000"/>
    <numFmt numFmtId="181" formatCode="_-* #,##0.0000_р_._-;\-* #,##0.0000_р_._-;_-* &quot;-&quot;??_р_._-;_-@_-"/>
    <numFmt numFmtId="182" formatCode="###,###,###,##0.0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_ ;\-#,##0.00\ "/>
    <numFmt numFmtId="190" formatCode="#,##0.0_ ;\-#,##0.0\ "/>
    <numFmt numFmtId="191" formatCode="_-* #,##0.0_р_._-;\-* #,##0.0_р_._-;_-* &quot;-&quot;??_р_._-;_-@_-"/>
    <numFmt numFmtId="192" formatCode="000000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6" fillId="0" borderId="12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justify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right" indent="15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wrapText="1"/>
    </xf>
    <xf numFmtId="0" fontId="20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3" fillId="32" borderId="0" xfId="0" applyFont="1" applyFill="1" applyAlignment="1">
      <alignment horizontal="justify" vertical="top" wrapText="1"/>
    </xf>
    <xf numFmtId="180" fontId="6" fillId="0" borderId="10" xfId="53" applyNumberFormat="1" applyFont="1" applyFill="1" applyBorder="1" applyAlignment="1">
      <alignment horizontal="center" vertical="top" wrapText="1"/>
      <protection/>
    </xf>
    <xf numFmtId="180" fontId="7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/>
    </xf>
    <xf numFmtId="173" fontId="18" fillId="0" borderId="0" xfId="62" applyFont="1" applyBorder="1" applyAlignment="1">
      <alignment/>
    </xf>
    <xf numFmtId="182" fontId="18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2" fontId="3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justify" vertical="top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9" fillId="0" borderId="15" xfId="0" applyFont="1" applyBorder="1" applyAlignment="1">
      <alignment vertical="top" wrapText="1"/>
    </xf>
    <xf numFmtId="0" fontId="6" fillId="33" borderId="15" xfId="0" applyFont="1" applyFill="1" applyBorder="1" applyAlignment="1">
      <alignment horizontal="left" wrapText="1"/>
    </xf>
    <xf numFmtId="0" fontId="5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6" fillId="0" borderId="16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right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right" wrapText="1"/>
    </xf>
    <xf numFmtId="0" fontId="6" fillId="33" borderId="10" xfId="0" applyFont="1" applyFill="1" applyBorder="1" applyAlignment="1">
      <alignment horizontal="left" wrapText="1"/>
    </xf>
    <xf numFmtId="0" fontId="6" fillId="0" borderId="16" xfId="0" applyFont="1" applyBorder="1" applyAlignment="1">
      <alignment vertical="top" wrapText="1"/>
    </xf>
    <xf numFmtId="2" fontId="6" fillId="0" borderId="16" xfId="0" applyNumberFormat="1" applyFont="1" applyBorder="1" applyAlignment="1">
      <alignment horizontal="right" wrapText="1"/>
    </xf>
    <xf numFmtId="49" fontId="18" fillId="0" borderId="10" xfId="0" applyNumberFormat="1" applyFont="1" applyBorder="1" applyAlignment="1">
      <alignment horizontal="right" vertical="top" wrapText="1"/>
    </xf>
    <xf numFmtId="2" fontId="18" fillId="0" borderId="10" xfId="0" applyNumberFormat="1" applyFont="1" applyBorder="1" applyAlignment="1">
      <alignment horizontal="right" wrapText="1"/>
    </xf>
    <xf numFmtId="49" fontId="18" fillId="0" borderId="10" xfId="0" applyNumberFormat="1" applyFont="1" applyBorder="1" applyAlignment="1">
      <alignment horizontal="right" wrapText="1"/>
    </xf>
    <xf numFmtId="2" fontId="6" fillId="0" borderId="10" xfId="62" applyNumberFormat="1" applyFont="1" applyBorder="1" applyAlignment="1">
      <alignment horizontal="right" wrapText="1"/>
    </xf>
    <xf numFmtId="49" fontId="6" fillId="0" borderId="10" xfId="62" applyNumberFormat="1" applyFont="1" applyBorder="1" applyAlignment="1">
      <alignment horizontal="right" wrapText="1"/>
    </xf>
    <xf numFmtId="49" fontId="18" fillId="0" borderId="10" xfId="62" applyNumberFormat="1" applyFont="1" applyBorder="1" applyAlignment="1">
      <alignment horizontal="right" wrapText="1"/>
    </xf>
    <xf numFmtId="49" fontId="18" fillId="0" borderId="10" xfId="62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7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right" vertical="top" wrapText="1"/>
    </xf>
    <xf numFmtId="0" fontId="0" fillId="0" borderId="21" xfId="0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right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90">
      <selection activeCell="D84" sqref="D84"/>
    </sheetView>
  </sheetViews>
  <sheetFormatPr defaultColWidth="9.00390625" defaultRowHeight="12.75"/>
  <cols>
    <col min="1" max="1" width="84.625" style="0" customWidth="1"/>
  </cols>
  <sheetData>
    <row r="1" ht="18.75">
      <c r="A1" s="90"/>
    </row>
    <row r="2" ht="16.5" customHeight="1">
      <c r="A2" s="90" t="s">
        <v>219</v>
      </c>
    </row>
    <row r="3" ht="18" customHeight="1">
      <c r="A3" s="25" t="s">
        <v>151</v>
      </c>
    </row>
    <row r="4" ht="8.25" customHeight="1">
      <c r="A4" s="23" t="s">
        <v>220</v>
      </c>
    </row>
    <row r="5" ht="15" customHeight="1">
      <c r="A5" s="23" t="s">
        <v>481</v>
      </c>
    </row>
    <row r="6" ht="14.25" customHeight="1">
      <c r="A6" s="54"/>
    </row>
    <row r="7" ht="16.5" customHeight="1">
      <c r="A7" s="1" t="s">
        <v>532</v>
      </c>
    </row>
    <row r="8" ht="8.25" customHeight="1">
      <c r="A8" s="24"/>
    </row>
    <row r="9" ht="16.5" customHeight="1">
      <c r="A9" s="2" t="s">
        <v>369</v>
      </c>
    </row>
    <row r="10" ht="16.5" customHeight="1">
      <c r="A10" s="2" t="s">
        <v>370</v>
      </c>
    </row>
    <row r="11" ht="45.75" customHeight="1">
      <c r="A11" s="96" t="s">
        <v>389</v>
      </c>
    </row>
    <row r="12" ht="17.25" customHeight="1">
      <c r="A12" s="26" t="s">
        <v>232</v>
      </c>
    </row>
    <row r="13" ht="14.25" customHeight="1">
      <c r="A13" s="26" t="s">
        <v>390</v>
      </c>
    </row>
    <row r="14" ht="17.25" customHeight="1">
      <c r="A14" s="27" t="s">
        <v>482</v>
      </c>
    </row>
    <row r="15" ht="31.5" customHeight="1">
      <c r="A15" s="45" t="s">
        <v>534</v>
      </c>
    </row>
    <row r="16" ht="15.75" customHeight="1">
      <c r="A16" s="45" t="s">
        <v>535</v>
      </c>
    </row>
    <row r="17" ht="15" customHeight="1">
      <c r="A17" s="45" t="s">
        <v>221</v>
      </c>
    </row>
    <row r="18" ht="27.75" customHeight="1">
      <c r="A18" s="27" t="s">
        <v>247</v>
      </c>
    </row>
    <row r="19" s="46" customFormat="1" ht="33" customHeight="1">
      <c r="A19" s="28" t="s">
        <v>391</v>
      </c>
    </row>
    <row r="20" spans="1:7" ht="30" customHeight="1">
      <c r="A20" s="27" t="s">
        <v>511</v>
      </c>
      <c r="G20" t="s">
        <v>230</v>
      </c>
    </row>
    <row r="21" spans="1:3" ht="66" customHeight="1">
      <c r="A21" s="28" t="s">
        <v>512</v>
      </c>
      <c r="C21" t="s">
        <v>223</v>
      </c>
    </row>
    <row r="22" ht="30.75" customHeight="1">
      <c r="A22" s="27" t="s">
        <v>392</v>
      </c>
    </row>
    <row r="23" ht="66" customHeight="1">
      <c r="A23" s="27" t="s">
        <v>393</v>
      </c>
    </row>
    <row r="24" ht="14.25" customHeight="1">
      <c r="A24" s="26" t="s">
        <v>208</v>
      </c>
    </row>
    <row r="25" ht="6" customHeight="1">
      <c r="A25" s="26"/>
    </row>
    <row r="26" ht="47.25" customHeight="1">
      <c r="A26" s="27" t="s">
        <v>248</v>
      </c>
    </row>
    <row r="27" ht="60" customHeight="1">
      <c r="A27" s="27" t="s">
        <v>249</v>
      </c>
    </row>
    <row r="28" ht="15.75" customHeight="1">
      <c r="A28" s="26" t="s">
        <v>367</v>
      </c>
    </row>
    <row r="29" ht="14.25" customHeight="1">
      <c r="A29" s="26" t="s">
        <v>368</v>
      </c>
    </row>
    <row r="30" ht="36" customHeight="1">
      <c r="A30" s="27" t="s">
        <v>433</v>
      </c>
    </row>
    <row r="31" ht="19.5" customHeight="1">
      <c r="A31" s="27" t="s">
        <v>365</v>
      </c>
    </row>
    <row r="32" ht="15.75" customHeight="1">
      <c r="A32" s="27" t="s">
        <v>366</v>
      </c>
    </row>
    <row r="33" ht="15" customHeight="1">
      <c r="A33" s="27" t="s">
        <v>250</v>
      </c>
    </row>
    <row r="34" ht="50.25" customHeight="1">
      <c r="A34" s="27" t="s">
        <v>324</v>
      </c>
    </row>
    <row r="35" ht="45.75" customHeight="1">
      <c r="A35" s="27" t="s">
        <v>434</v>
      </c>
    </row>
    <row r="36" ht="30" customHeight="1">
      <c r="A36" s="27" t="s">
        <v>435</v>
      </c>
    </row>
    <row r="37" ht="77.25" customHeight="1">
      <c r="A37" s="89" t="s">
        <v>436</v>
      </c>
    </row>
    <row r="38" ht="31.5" customHeight="1">
      <c r="A38" s="26" t="s">
        <v>364</v>
      </c>
    </row>
    <row r="39" ht="62.25" customHeight="1">
      <c r="A39" s="27" t="s">
        <v>437</v>
      </c>
    </row>
    <row r="40" ht="108" customHeight="1">
      <c r="A40" s="27" t="s">
        <v>325</v>
      </c>
    </row>
    <row r="41" ht="69" customHeight="1">
      <c r="A41" s="47" t="s">
        <v>326</v>
      </c>
    </row>
    <row r="42" ht="93" customHeight="1">
      <c r="A42" s="47" t="s">
        <v>327</v>
      </c>
    </row>
    <row r="43" ht="76.5" customHeight="1">
      <c r="A43" s="47" t="s">
        <v>328</v>
      </c>
    </row>
    <row r="44" ht="63.75" customHeight="1">
      <c r="A44" s="28" t="s">
        <v>329</v>
      </c>
    </row>
    <row r="45" ht="111.75" customHeight="1">
      <c r="A45" s="47" t="s">
        <v>330</v>
      </c>
    </row>
    <row r="46" ht="32.25" customHeight="1">
      <c r="A46" s="47" t="s">
        <v>331</v>
      </c>
    </row>
    <row r="47" ht="61.5" customHeight="1">
      <c r="A47" s="47" t="s">
        <v>332</v>
      </c>
    </row>
    <row r="48" ht="92.25" customHeight="1">
      <c r="A48" s="47" t="s">
        <v>333</v>
      </c>
    </row>
    <row r="49" ht="77.25" customHeight="1">
      <c r="A49" s="47" t="s">
        <v>334</v>
      </c>
    </row>
    <row r="50" ht="32.25" customHeight="1">
      <c r="A50" s="48" t="s">
        <v>42</v>
      </c>
    </row>
    <row r="51" ht="15" customHeight="1">
      <c r="A51" s="49" t="s">
        <v>43</v>
      </c>
    </row>
    <row r="52" ht="15.75">
      <c r="A52" s="49" t="s">
        <v>44</v>
      </c>
    </row>
    <row r="53" ht="99" customHeight="1">
      <c r="A53" s="28" t="s">
        <v>449</v>
      </c>
    </row>
    <row r="54" ht="31.5">
      <c r="A54" s="50" t="s">
        <v>450</v>
      </c>
    </row>
    <row r="55" ht="48" customHeight="1">
      <c r="A55" s="53" t="s">
        <v>448</v>
      </c>
    </row>
    <row r="56" ht="50.25" customHeight="1">
      <c r="A56" s="138" t="s">
        <v>323</v>
      </c>
    </row>
    <row r="57" ht="112.5" customHeight="1">
      <c r="A57" s="138" t="s">
        <v>363</v>
      </c>
    </row>
    <row r="58" ht="37.5" customHeight="1">
      <c r="A58" s="26" t="s">
        <v>362</v>
      </c>
    </row>
    <row r="59" ht="9" customHeight="1">
      <c r="A59" s="53"/>
    </row>
    <row r="60" ht="60" customHeight="1">
      <c r="A60" s="95" t="s">
        <v>70</v>
      </c>
    </row>
    <row r="61" ht="96" customHeight="1">
      <c r="A61" s="95" t="s">
        <v>71</v>
      </c>
    </row>
    <row r="62" ht="82.5" customHeight="1">
      <c r="A62" s="95" t="s">
        <v>72</v>
      </c>
    </row>
    <row r="63" ht="81" customHeight="1">
      <c r="A63" s="95" t="s">
        <v>73</v>
      </c>
    </row>
    <row r="64" ht="9" customHeight="1">
      <c r="A64" s="53"/>
    </row>
    <row r="65" spans="1:13" ht="18.75" customHeight="1">
      <c r="A65" s="94" t="s">
        <v>361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ht="83.25" customHeight="1">
      <c r="A66" s="95" t="s">
        <v>360</v>
      </c>
    </row>
    <row r="67" ht="93" customHeight="1">
      <c r="A67" s="96" t="s">
        <v>359</v>
      </c>
    </row>
    <row r="68" ht="81" customHeight="1">
      <c r="A68" s="95" t="s">
        <v>358</v>
      </c>
    </row>
    <row r="69" ht="28.5" customHeight="1">
      <c r="A69" s="94" t="s">
        <v>341</v>
      </c>
    </row>
    <row r="70" ht="54.75" customHeight="1">
      <c r="A70" s="157" t="s">
        <v>536</v>
      </c>
    </row>
    <row r="71" ht="21" customHeight="1">
      <c r="A71" s="29" t="s">
        <v>347</v>
      </c>
    </row>
    <row r="72" ht="81" customHeight="1">
      <c r="A72" s="28" t="s">
        <v>513</v>
      </c>
    </row>
    <row r="73" ht="17.25" customHeight="1">
      <c r="A73" s="29" t="s">
        <v>340</v>
      </c>
    </row>
    <row r="74" ht="14.25" customHeight="1">
      <c r="A74" s="29" t="s">
        <v>251</v>
      </c>
    </row>
    <row r="75" ht="33" customHeight="1">
      <c r="A75" s="41" t="s">
        <v>349</v>
      </c>
    </row>
    <row r="76" ht="30" customHeight="1">
      <c r="A76" s="28" t="s">
        <v>342</v>
      </c>
    </row>
    <row r="77" ht="31.5" customHeight="1">
      <c r="A77" s="28" t="s">
        <v>343</v>
      </c>
    </row>
    <row r="78" ht="33.75" customHeight="1">
      <c r="A78" s="28" t="s">
        <v>344</v>
      </c>
    </row>
    <row r="79" ht="13.5" customHeight="1">
      <c r="A79" s="195" t="s">
        <v>345</v>
      </c>
    </row>
    <row r="80" ht="16.5" customHeight="1">
      <c r="A80" s="195"/>
    </row>
    <row r="81" s="114" customFormat="1" ht="15" customHeight="1">
      <c r="A81" s="53" t="s">
        <v>355</v>
      </c>
    </row>
    <row r="82" s="114" customFormat="1" ht="15.75" customHeight="1">
      <c r="A82" s="53" t="s">
        <v>356</v>
      </c>
    </row>
    <row r="83" s="114" customFormat="1" ht="15" customHeight="1">
      <c r="A83" s="53" t="s">
        <v>357</v>
      </c>
    </row>
    <row r="84" ht="31.5" customHeight="1">
      <c r="A84" s="41" t="s">
        <v>348</v>
      </c>
    </row>
    <row r="85" spans="1:3" ht="15" customHeight="1">
      <c r="A85" s="53" t="s">
        <v>537</v>
      </c>
      <c r="C85" s="93"/>
    </row>
    <row r="86" ht="18.75" customHeight="1">
      <c r="A86" s="53" t="s">
        <v>454</v>
      </c>
    </row>
    <row r="87" ht="16.5" customHeight="1">
      <c r="A87" s="53" t="s">
        <v>455</v>
      </c>
    </row>
    <row r="88" ht="19.5" customHeight="1">
      <c r="A88" s="138" t="s">
        <v>346</v>
      </c>
    </row>
    <row r="89" ht="381.75" customHeight="1">
      <c r="A89" s="142" t="s">
        <v>480</v>
      </c>
    </row>
    <row r="90" ht="14.25">
      <c r="A90" s="105" t="s">
        <v>352</v>
      </c>
    </row>
    <row r="91" ht="30">
      <c r="A91" s="106" t="s">
        <v>246</v>
      </c>
    </row>
    <row r="92" ht="15.75">
      <c r="A92" s="29" t="s">
        <v>353</v>
      </c>
    </row>
    <row r="93" ht="33.75" customHeight="1">
      <c r="A93" s="29" t="s">
        <v>354</v>
      </c>
    </row>
    <row r="94" ht="15.75" hidden="1">
      <c r="A94" s="28"/>
    </row>
    <row r="95" ht="15.75" hidden="1">
      <c r="A95" s="28"/>
    </row>
    <row r="96" ht="15.75">
      <c r="A96" s="28"/>
    </row>
    <row r="97" ht="10.5" customHeight="1">
      <c r="A97" s="28"/>
    </row>
    <row r="98" ht="15.75">
      <c r="A98" s="28" t="s">
        <v>290</v>
      </c>
    </row>
    <row r="99" ht="15.75">
      <c r="A99" s="28"/>
    </row>
    <row r="100" ht="15.75">
      <c r="A100" s="28"/>
    </row>
    <row r="101" ht="15.75">
      <c r="A101" s="28"/>
    </row>
    <row r="102" ht="12.75">
      <c r="A102" s="30" t="s">
        <v>222</v>
      </c>
    </row>
    <row r="103" ht="15.75">
      <c r="A103" s="1"/>
    </row>
    <row r="104" ht="15.75">
      <c r="A104" s="1"/>
    </row>
  </sheetData>
  <sheetProtection/>
  <mergeCells count="1">
    <mergeCell ref="A79:A80"/>
  </mergeCells>
  <printOptions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6.25390625" style="0" customWidth="1"/>
    <col min="4" max="4" width="12.375" style="0" customWidth="1"/>
    <col min="5" max="5" width="10.875" style="0" customWidth="1"/>
    <col min="6" max="6" width="11.875" style="0" customWidth="1"/>
  </cols>
  <sheetData>
    <row r="2" spans="1:6" ht="15">
      <c r="A2" s="196" t="s">
        <v>136</v>
      </c>
      <c r="B2" s="196"/>
      <c r="C2" s="196"/>
      <c r="D2" s="196"/>
      <c r="E2" s="196"/>
      <c r="F2" s="196"/>
    </row>
    <row r="3" spans="1:6" ht="15">
      <c r="A3" s="196" t="s">
        <v>466</v>
      </c>
      <c r="B3" s="196"/>
      <c r="C3" s="196"/>
      <c r="D3" s="196"/>
      <c r="E3" s="196"/>
      <c r="F3" s="196"/>
    </row>
    <row r="4" spans="1:6" ht="15">
      <c r="A4" s="196" t="s">
        <v>538</v>
      </c>
      <c r="B4" s="196"/>
      <c r="C4" s="196"/>
      <c r="D4" s="196"/>
      <c r="E4" s="196"/>
      <c r="F4" s="196"/>
    </row>
    <row r="5" ht="15.75">
      <c r="A5" s="2"/>
    </row>
    <row r="6" spans="1:6" ht="14.25">
      <c r="A6" s="202" t="s">
        <v>91</v>
      </c>
      <c r="B6" s="202"/>
      <c r="C6" s="202"/>
      <c r="D6" s="202"/>
      <c r="E6" s="202"/>
      <c r="F6" s="7"/>
    </row>
    <row r="7" spans="1:6" ht="14.25">
      <c r="A7" s="202" t="s">
        <v>371</v>
      </c>
      <c r="B7" s="202"/>
      <c r="C7" s="202"/>
      <c r="D7" s="202"/>
      <c r="E7" s="7"/>
      <c r="F7" s="7"/>
    </row>
    <row r="8" spans="1:6" ht="14.25" customHeight="1">
      <c r="A8" s="8" t="s">
        <v>75</v>
      </c>
      <c r="B8" s="9"/>
      <c r="C8" s="196" t="s">
        <v>87</v>
      </c>
      <c r="D8" s="196"/>
      <c r="E8" s="196"/>
      <c r="F8" s="196"/>
    </row>
    <row r="9" spans="1:6" ht="18" customHeight="1">
      <c r="A9" s="203" t="s">
        <v>89</v>
      </c>
      <c r="B9" s="200" t="s">
        <v>90</v>
      </c>
      <c r="C9" s="198" t="s">
        <v>92</v>
      </c>
      <c r="D9" s="197" t="s">
        <v>88</v>
      </c>
      <c r="E9" s="197"/>
      <c r="F9" s="197"/>
    </row>
    <row r="10" spans="1:7" ht="75" customHeight="1">
      <c r="A10" s="203"/>
      <c r="B10" s="200"/>
      <c r="C10" s="199"/>
      <c r="D10" s="51" t="s">
        <v>372</v>
      </c>
      <c r="E10" s="51" t="s">
        <v>335</v>
      </c>
      <c r="F10" s="51" t="s">
        <v>373</v>
      </c>
      <c r="G10" s="3"/>
    </row>
    <row r="11" spans="1:6" ht="18.75" customHeight="1">
      <c r="A11" s="4"/>
      <c r="B11" s="4">
        <v>1</v>
      </c>
      <c r="C11" s="4">
        <v>2</v>
      </c>
      <c r="D11" s="42">
        <v>3</v>
      </c>
      <c r="E11" s="42">
        <v>4</v>
      </c>
      <c r="F11" s="42">
        <v>5</v>
      </c>
    </row>
    <row r="12" spans="1:6" ht="28.5" customHeight="1">
      <c r="A12" s="203">
        <v>1</v>
      </c>
      <c r="B12" s="201" t="s">
        <v>107</v>
      </c>
      <c r="C12" s="201" t="s">
        <v>76</v>
      </c>
      <c r="D12" s="37"/>
      <c r="E12" s="37"/>
      <c r="F12" s="37"/>
    </row>
    <row r="13" spans="1:6" ht="15" hidden="1">
      <c r="A13" s="203"/>
      <c r="B13" s="201"/>
      <c r="C13" s="201"/>
      <c r="D13" s="37">
        <v>0</v>
      </c>
      <c r="E13" s="37">
        <v>0</v>
      </c>
      <c r="F13" s="37">
        <v>0</v>
      </c>
    </row>
    <row r="14" spans="1:6" ht="15" customHeight="1">
      <c r="A14" s="4">
        <v>2</v>
      </c>
      <c r="B14" s="5" t="s">
        <v>108</v>
      </c>
      <c r="C14" s="5" t="s">
        <v>77</v>
      </c>
      <c r="D14" s="140">
        <f aca="true" t="shared" si="0" ref="D14:F16">D15</f>
        <v>-7340880</v>
      </c>
      <c r="E14" s="140">
        <f t="shared" si="0"/>
        <v>-8069118</v>
      </c>
      <c r="F14" s="140">
        <f t="shared" si="0"/>
        <v>-7228815</v>
      </c>
    </row>
    <row r="15" spans="1:6" ht="16.5" customHeight="1">
      <c r="A15" s="4">
        <v>3</v>
      </c>
      <c r="B15" s="5" t="s">
        <v>109</v>
      </c>
      <c r="C15" s="5" t="s">
        <v>78</v>
      </c>
      <c r="D15" s="140">
        <f t="shared" si="0"/>
        <v>-7340880</v>
      </c>
      <c r="E15" s="140">
        <f t="shared" si="0"/>
        <v>-8069118</v>
      </c>
      <c r="F15" s="140">
        <f t="shared" si="0"/>
        <v>-7228815</v>
      </c>
    </row>
    <row r="16" spans="1:6" ht="15" customHeight="1">
      <c r="A16" s="4">
        <v>4</v>
      </c>
      <c r="B16" s="5" t="s">
        <v>110</v>
      </c>
      <c r="C16" s="5" t="s">
        <v>79</v>
      </c>
      <c r="D16" s="140">
        <f t="shared" si="0"/>
        <v>-7340880</v>
      </c>
      <c r="E16" s="140">
        <f t="shared" si="0"/>
        <v>-8069118</v>
      </c>
      <c r="F16" s="140">
        <f t="shared" si="0"/>
        <v>-7228815</v>
      </c>
    </row>
    <row r="17" spans="1:6" ht="28.5" customHeight="1">
      <c r="A17" s="4">
        <v>5</v>
      </c>
      <c r="B17" s="5" t="s">
        <v>111</v>
      </c>
      <c r="C17" s="31" t="s">
        <v>80</v>
      </c>
      <c r="D17" s="140">
        <v>-7340880</v>
      </c>
      <c r="E17" s="140">
        <v>-8069118</v>
      </c>
      <c r="F17" s="140">
        <v>-7228815</v>
      </c>
    </row>
    <row r="18" spans="1:6" ht="17.25" customHeight="1">
      <c r="A18" s="4">
        <v>6</v>
      </c>
      <c r="B18" s="5" t="s">
        <v>112</v>
      </c>
      <c r="C18" s="5" t="s">
        <v>81</v>
      </c>
      <c r="D18" s="140">
        <f aca="true" t="shared" si="1" ref="D18:F20">D19</f>
        <v>7340880</v>
      </c>
      <c r="E18" s="140">
        <f t="shared" si="1"/>
        <v>8069118</v>
      </c>
      <c r="F18" s="140">
        <f t="shared" si="1"/>
        <v>7228815</v>
      </c>
    </row>
    <row r="19" spans="1:6" ht="30">
      <c r="A19" s="4">
        <v>7</v>
      </c>
      <c r="B19" s="5" t="s">
        <v>113</v>
      </c>
      <c r="C19" s="5" t="s">
        <v>82</v>
      </c>
      <c r="D19" s="140">
        <f t="shared" si="1"/>
        <v>7340880</v>
      </c>
      <c r="E19" s="140">
        <f t="shared" si="1"/>
        <v>8069118</v>
      </c>
      <c r="F19" s="140">
        <f t="shared" si="1"/>
        <v>7228815</v>
      </c>
    </row>
    <row r="20" spans="1:6" ht="15" customHeight="1">
      <c r="A20" s="4">
        <v>8</v>
      </c>
      <c r="B20" s="5" t="s">
        <v>114</v>
      </c>
      <c r="C20" s="5" t="s">
        <v>83</v>
      </c>
      <c r="D20" s="140">
        <f t="shared" si="1"/>
        <v>7340880</v>
      </c>
      <c r="E20" s="140">
        <f t="shared" si="1"/>
        <v>8069118</v>
      </c>
      <c r="F20" s="140">
        <f t="shared" si="1"/>
        <v>7228815</v>
      </c>
    </row>
    <row r="21" spans="1:6" ht="29.25" customHeight="1">
      <c r="A21" s="4">
        <v>9</v>
      </c>
      <c r="B21" s="5" t="s">
        <v>115</v>
      </c>
      <c r="C21" s="31" t="s">
        <v>84</v>
      </c>
      <c r="D21" s="140">
        <v>7340880</v>
      </c>
      <c r="E21" s="140">
        <v>8069118</v>
      </c>
      <c r="F21" s="140">
        <v>7228815</v>
      </c>
    </row>
    <row r="22" spans="1:6" ht="15">
      <c r="A22" s="201" t="s">
        <v>85</v>
      </c>
      <c r="B22" s="201"/>
      <c r="C22" s="201"/>
      <c r="D22" s="137">
        <f>+D17+D21</f>
        <v>0</v>
      </c>
      <c r="E22" s="6">
        <v>0</v>
      </c>
      <c r="F22" s="6">
        <v>0</v>
      </c>
    </row>
    <row r="23" ht="15.75">
      <c r="A23" s="1" t="s">
        <v>86</v>
      </c>
    </row>
    <row r="24" ht="15.75">
      <c r="A24" s="1"/>
    </row>
    <row r="25" ht="15.75">
      <c r="A25" s="1"/>
    </row>
    <row r="26" ht="15.75">
      <c r="A26" s="1"/>
    </row>
  </sheetData>
  <sheetProtection/>
  <mergeCells count="14">
    <mergeCell ref="A12:A13"/>
    <mergeCell ref="B12:B13"/>
    <mergeCell ref="C12:C13"/>
    <mergeCell ref="A9:A10"/>
    <mergeCell ref="C8:F8"/>
    <mergeCell ref="D9:F9"/>
    <mergeCell ref="C9:C10"/>
    <mergeCell ref="B9:B10"/>
    <mergeCell ref="A22:C22"/>
    <mergeCell ref="A2:F2"/>
    <mergeCell ref="A3:F3"/>
    <mergeCell ref="A4:F4"/>
    <mergeCell ref="A6:E6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H56"/>
    </sheetView>
  </sheetViews>
  <sheetFormatPr defaultColWidth="9.00390625" defaultRowHeight="12.75"/>
  <cols>
    <col min="1" max="1" width="5.625" style="0" customWidth="1"/>
    <col min="2" max="2" width="9.875" style="0" customWidth="1"/>
    <col min="3" max="3" width="14.25390625" style="0" hidden="1" customWidth="1"/>
    <col min="4" max="4" width="24.25390625" style="0" customWidth="1"/>
    <col min="5" max="5" width="77.875" style="0" customWidth="1"/>
  </cols>
  <sheetData>
    <row r="1" spans="1:5" ht="14.25">
      <c r="A1" s="202" t="s">
        <v>154</v>
      </c>
      <c r="B1" s="202"/>
      <c r="C1" s="202"/>
      <c r="D1" s="202"/>
      <c r="E1" s="202"/>
    </row>
    <row r="2" spans="1:5" ht="15">
      <c r="A2" s="204" t="s">
        <v>478</v>
      </c>
      <c r="B2" s="204"/>
      <c r="C2" s="204"/>
      <c r="D2" s="204"/>
      <c r="E2" s="204"/>
    </row>
    <row r="3" spans="1:8" ht="15">
      <c r="A3" s="208"/>
      <c r="B3" s="208"/>
      <c r="C3" s="208"/>
      <c r="D3" s="208"/>
      <c r="E3" s="208" t="s">
        <v>479</v>
      </c>
      <c r="F3" s="208"/>
      <c r="G3" s="208"/>
      <c r="H3" s="208"/>
    </row>
    <row r="4" spans="1:8" ht="15">
      <c r="A4" s="91"/>
      <c r="B4" s="92"/>
      <c r="C4" s="92"/>
      <c r="D4" s="92"/>
      <c r="E4" s="92"/>
      <c r="F4" s="57"/>
      <c r="G4" s="57"/>
      <c r="H4" s="57"/>
    </row>
    <row r="5" spans="1:10" ht="15.75">
      <c r="A5" s="12" t="s">
        <v>93</v>
      </c>
      <c r="B5" s="7"/>
      <c r="C5" s="7"/>
      <c r="D5" s="212" t="s">
        <v>93</v>
      </c>
      <c r="E5" s="212"/>
      <c r="I5" s="57"/>
      <c r="J5" s="57"/>
    </row>
    <row r="6" spans="1:10" ht="15">
      <c r="A6" s="8"/>
      <c r="B6" s="7"/>
      <c r="C6" s="7"/>
      <c r="D6" s="7"/>
      <c r="E6" s="7"/>
      <c r="I6" s="57"/>
      <c r="J6" s="57"/>
    </row>
    <row r="7" spans="1:10" ht="30" customHeight="1">
      <c r="A7" s="203" t="s">
        <v>133</v>
      </c>
      <c r="B7" s="203" t="s">
        <v>134</v>
      </c>
      <c r="C7" s="5"/>
      <c r="D7" s="213" t="s">
        <v>135</v>
      </c>
      <c r="E7" s="213" t="s">
        <v>94</v>
      </c>
      <c r="I7" s="57"/>
      <c r="J7" s="57"/>
    </row>
    <row r="8" spans="1:5" ht="15">
      <c r="A8" s="203"/>
      <c r="B8" s="203"/>
      <c r="C8" s="5"/>
      <c r="D8" s="213"/>
      <c r="E8" s="213"/>
    </row>
    <row r="9" spans="1:5" ht="16.5" customHeight="1">
      <c r="A9" s="203"/>
      <c r="B9" s="203"/>
      <c r="C9" s="5"/>
      <c r="D9" s="213"/>
      <c r="E9" s="213"/>
    </row>
    <row r="10" spans="1:5" ht="15.75" customHeight="1" hidden="1">
      <c r="A10" s="203"/>
      <c r="B10" s="203"/>
      <c r="C10" s="5"/>
      <c r="D10" s="213"/>
      <c r="E10" s="36"/>
    </row>
    <row r="11" spans="1:5" ht="15">
      <c r="A11" s="5"/>
      <c r="B11" s="203">
        <v>1</v>
      </c>
      <c r="C11" s="203"/>
      <c r="D11" s="4">
        <v>2</v>
      </c>
      <c r="E11" s="4">
        <v>3</v>
      </c>
    </row>
    <row r="12" spans="1:5" ht="18" customHeight="1">
      <c r="A12" s="13"/>
      <c r="B12" s="216">
        <v>828</v>
      </c>
      <c r="C12" s="217"/>
      <c r="D12" s="209" t="s">
        <v>116</v>
      </c>
      <c r="E12" s="210"/>
    </row>
    <row r="13" spans="1:5" ht="59.25" customHeight="1">
      <c r="A13" s="153">
        <v>1</v>
      </c>
      <c r="B13" s="205">
        <v>828</v>
      </c>
      <c r="C13" s="205"/>
      <c r="D13" s="153" t="s">
        <v>152</v>
      </c>
      <c r="E13" s="14" t="s">
        <v>153</v>
      </c>
    </row>
    <row r="14" spans="1:5" ht="59.25" customHeight="1">
      <c r="A14" s="153">
        <v>2</v>
      </c>
      <c r="B14" s="153">
        <v>828</v>
      </c>
      <c r="C14" s="153" t="s">
        <v>38</v>
      </c>
      <c r="D14" s="153" t="s">
        <v>38</v>
      </c>
      <c r="E14" s="104" t="s">
        <v>269</v>
      </c>
    </row>
    <row r="15" spans="1:5" ht="59.25" customHeight="1">
      <c r="A15" s="153">
        <v>3</v>
      </c>
      <c r="B15" s="153">
        <v>828</v>
      </c>
      <c r="C15" s="153"/>
      <c r="D15" s="164" t="s">
        <v>487</v>
      </c>
      <c r="E15" s="165" t="s">
        <v>488</v>
      </c>
    </row>
    <row r="16" spans="1:5" ht="59.25" customHeight="1">
      <c r="A16" s="153">
        <v>4</v>
      </c>
      <c r="B16" s="153">
        <v>828</v>
      </c>
      <c r="C16" s="153"/>
      <c r="D16" s="40" t="s">
        <v>489</v>
      </c>
      <c r="E16" s="165" t="s">
        <v>490</v>
      </c>
    </row>
    <row r="17" spans="1:5" ht="33" customHeight="1">
      <c r="A17" s="153">
        <v>5</v>
      </c>
      <c r="B17" s="205">
        <v>828</v>
      </c>
      <c r="C17" s="205"/>
      <c r="D17" s="153" t="s">
        <v>245</v>
      </c>
      <c r="E17" s="14" t="s">
        <v>238</v>
      </c>
    </row>
    <row r="18" spans="1:5" ht="30" customHeight="1">
      <c r="A18" s="153">
        <v>6</v>
      </c>
      <c r="B18" s="153">
        <v>828</v>
      </c>
      <c r="C18" s="153"/>
      <c r="D18" s="153" t="s">
        <v>140</v>
      </c>
      <c r="E18" s="14" t="s">
        <v>28</v>
      </c>
    </row>
    <row r="19" spans="1:5" ht="32.25" customHeight="1">
      <c r="A19" s="153">
        <v>7</v>
      </c>
      <c r="B19" s="153">
        <v>828</v>
      </c>
      <c r="C19" s="153"/>
      <c r="D19" s="153" t="s">
        <v>139</v>
      </c>
      <c r="E19" s="14" t="s">
        <v>29</v>
      </c>
    </row>
    <row r="20" spans="1:5" ht="15" customHeight="1">
      <c r="A20" s="153">
        <v>8</v>
      </c>
      <c r="B20" s="153">
        <v>828</v>
      </c>
      <c r="C20" s="153"/>
      <c r="D20" s="153" t="s">
        <v>226</v>
      </c>
      <c r="E20" s="14" t="s">
        <v>30</v>
      </c>
    </row>
    <row r="21" spans="1:5" ht="62.25" customHeight="1">
      <c r="A21" s="153">
        <v>9</v>
      </c>
      <c r="B21" s="153">
        <v>828</v>
      </c>
      <c r="C21" s="153"/>
      <c r="D21" s="153" t="s">
        <v>227</v>
      </c>
      <c r="E21" s="14" t="s">
        <v>31</v>
      </c>
    </row>
    <row r="22" spans="1:5" ht="46.5" customHeight="1">
      <c r="A22" s="153">
        <v>10</v>
      </c>
      <c r="B22" s="153">
        <v>828</v>
      </c>
      <c r="C22" s="153"/>
      <c r="D22" s="153" t="s">
        <v>228</v>
      </c>
      <c r="E22" s="14" t="s">
        <v>32</v>
      </c>
    </row>
    <row r="23" spans="1:5" ht="46.5" customHeight="1">
      <c r="A23" s="153">
        <v>11</v>
      </c>
      <c r="B23" s="153">
        <v>828</v>
      </c>
      <c r="C23" s="153"/>
      <c r="D23" s="40" t="s">
        <v>491</v>
      </c>
      <c r="E23" s="166" t="s">
        <v>492</v>
      </c>
    </row>
    <row r="24" spans="1:5" ht="56.25" customHeight="1">
      <c r="A24" s="153">
        <v>12</v>
      </c>
      <c r="B24" s="153">
        <v>828</v>
      </c>
      <c r="C24" s="153"/>
      <c r="D24" s="153" t="s">
        <v>141</v>
      </c>
      <c r="E24" s="14" t="s">
        <v>33</v>
      </c>
    </row>
    <row r="25" spans="1:5" ht="42" customHeight="1">
      <c r="A25" s="153">
        <v>13</v>
      </c>
      <c r="B25" s="153">
        <v>828</v>
      </c>
      <c r="C25" s="153"/>
      <c r="D25" s="153" t="s">
        <v>142</v>
      </c>
      <c r="E25" s="14" t="s">
        <v>34</v>
      </c>
    </row>
    <row r="26" spans="1:5" ht="49.5" customHeight="1">
      <c r="A26" s="153">
        <v>14</v>
      </c>
      <c r="B26" s="153">
        <v>828</v>
      </c>
      <c r="C26" s="153"/>
      <c r="D26" s="153" t="s">
        <v>224</v>
      </c>
      <c r="E26" s="43" t="s">
        <v>258</v>
      </c>
    </row>
    <row r="27" spans="1:5" ht="27" customHeight="1">
      <c r="A27" s="153">
        <v>15</v>
      </c>
      <c r="B27" s="153">
        <v>828</v>
      </c>
      <c r="C27" s="153"/>
      <c r="D27" s="153" t="s">
        <v>229</v>
      </c>
      <c r="E27" s="14" t="s">
        <v>35</v>
      </c>
    </row>
    <row r="28" spans="1:5" ht="18" customHeight="1">
      <c r="A28" s="153">
        <v>16</v>
      </c>
      <c r="B28" s="205">
        <v>828</v>
      </c>
      <c r="C28" s="205"/>
      <c r="D28" s="153" t="s">
        <v>132</v>
      </c>
      <c r="E28" s="43" t="s">
        <v>36</v>
      </c>
    </row>
    <row r="29" spans="1:5" ht="18" customHeight="1">
      <c r="A29" s="153">
        <v>17</v>
      </c>
      <c r="B29" s="205">
        <v>828</v>
      </c>
      <c r="C29" s="205"/>
      <c r="D29" s="153" t="s">
        <v>106</v>
      </c>
      <c r="E29" s="14" t="s">
        <v>37</v>
      </c>
    </row>
    <row r="30" spans="1:5" ht="31.5" customHeight="1">
      <c r="A30" s="153">
        <v>18</v>
      </c>
      <c r="B30" s="205">
        <v>828</v>
      </c>
      <c r="C30" s="205"/>
      <c r="D30" s="153" t="s">
        <v>291</v>
      </c>
      <c r="E30" s="43" t="s">
        <v>350</v>
      </c>
    </row>
    <row r="31" spans="1:5" ht="44.25" customHeight="1">
      <c r="A31" s="153">
        <v>19</v>
      </c>
      <c r="B31" s="205">
        <v>828</v>
      </c>
      <c r="C31" s="205"/>
      <c r="D31" s="153" t="s">
        <v>292</v>
      </c>
      <c r="E31" s="43" t="s">
        <v>351</v>
      </c>
    </row>
    <row r="32" spans="1:5" ht="58.5" customHeight="1">
      <c r="A32" s="153">
        <v>20</v>
      </c>
      <c r="B32" s="205">
        <v>828</v>
      </c>
      <c r="C32" s="205"/>
      <c r="D32" s="153" t="s">
        <v>374</v>
      </c>
      <c r="E32" s="43" t="s">
        <v>375</v>
      </c>
    </row>
    <row r="33" spans="1:5" ht="31.5" customHeight="1">
      <c r="A33" s="153">
        <v>21</v>
      </c>
      <c r="B33" s="205">
        <v>828</v>
      </c>
      <c r="C33" s="205"/>
      <c r="D33" s="153" t="s">
        <v>378</v>
      </c>
      <c r="E33" s="43" t="s">
        <v>426</v>
      </c>
    </row>
    <row r="34" spans="1:5" ht="32.25" customHeight="1">
      <c r="A34" s="153">
        <v>22</v>
      </c>
      <c r="B34" s="153">
        <v>828</v>
      </c>
      <c r="C34" s="153"/>
      <c r="D34" s="153" t="s">
        <v>526</v>
      </c>
      <c r="E34" s="43" t="s">
        <v>527</v>
      </c>
    </row>
    <row r="35" spans="1:5" ht="27" customHeight="1">
      <c r="A35" s="153">
        <v>23</v>
      </c>
      <c r="B35" s="205">
        <v>828</v>
      </c>
      <c r="C35" s="205"/>
      <c r="D35" s="153" t="s">
        <v>379</v>
      </c>
      <c r="E35" s="43" t="s">
        <v>381</v>
      </c>
    </row>
    <row r="36" spans="1:5" ht="44.25" customHeight="1">
      <c r="A36" s="153">
        <v>24</v>
      </c>
      <c r="B36" s="205">
        <v>828</v>
      </c>
      <c r="C36" s="205"/>
      <c r="D36" s="153" t="s">
        <v>377</v>
      </c>
      <c r="E36" s="43" t="s">
        <v>376</v>
      </c>
    </row>
    <row r="37" spans="1:5" ht="44.25" customHeight="1">
      <c r="A37" s="153">
        <v>25</v>
      </c>
      <c r="B37" s="205">
        <v>828</v>
      </c>
      <c r="C37" s="205"/>
      <c r="D37" s="153" t="s">
        <v>384</v>
      </c>
      <c r="E37" s="43" t="s">
        <v>383</v>
      </c>
    </row>
    <row r="38" spans="1:5" ht="44.25" customHeight="1">
      <c r="A38" s="153">
        <v>26</v>
      </c>
      <c r="B38" s="205">
        <v>828</v>
      </c>
      <c r="C38" s="205"/>
      <c r="D38" s="153" t="s">
        <v>380</v>
      </c>
      <c r="E38" s="43" t="s">
        <v>382</v>
      </c>
    </row>
    <row r="39" spans="1:5" ht="30.75" customHeight="1">
      <c r="A39" s="153">
        <v>27</v>
      </c>
      <c r="B39" s="205">
        <v>828</v>
      </c>
      <c r="C39" s="205"/>
      <c r="D39" s="155" t="s">
        <v>294</v>
      </c>
      <c r="E39" s="43" t="s">
        <v>260</v>
      </c>
    </row>
    <row r="40" spans="1:5" ht="43.5" customHeight="1">
      <c r="A40" s="153">
        <v>28</v>
      </c>
      <c r="B40" s="153">
        <v>828</v>
      </c>
      <c r="C40" s="153"/>
      <c r="D40" s="155" t="s">
        <v>295</v>
      </c>
      <c r="E40" s="43" t="s">
        <v>266</v>
      </c>
    </row>
    <row r="41" spans="1:5" ht="33.75" customHeight="1">
      <c r="A41" s="153">
        <v>29</v>
      </c>
      <c r="B41" s="206">
        <v>828</v>
      </c>
      <c r="C41" s="207"/>
      <c r="D41" s="154" t="s">
        <v>293</v>
      </c>
      <c r="E41" s="43" t="s">
        <v>259</v>
      </c>
    </row>
    <row r="42" spans="1:5" ht="33.75" customHeight="1">
      <c r="A42" s="153">
        <v>30</v>
      </c>
      <c r="B42" s="205">
        <v>828</v>
      </c>
      <c r="C42" s="205"/>
      <c r="D42" s="153" t="s">
        <v>337</v>
      </c>
      <c r="E42" s="43" t="s">
        <v>336</v>
      </c>
    </row>
    <row r="43" spans="1:5" ht="33.75" customHeight="1">
      <c r="A43" s="153">
        <v>31</v>
      </c>
      <c r="B43" s="153">
        <v>828</v>
      </c>
      <c r="C43" s="153"/>
      <c r="D43" s="168" t="s">
        <v>497</v>
      </c>
      <c r="E43" s="169" t="s">
        <v>498</v>
      </c>
    </row>
    <row r="44" spans="1:5" ht="30.75" customHeight="1">
      <c r="A44" s="153">
        <v>32</v>
      </c>
      <c r="B44" s="153">
        <v>828</v>
      </c>
      <c r="C44" s="153"/>
      <c r="D44" s="153" t="s">
        <v>496</v>
      </c>
      <c r="E44" s="136" t="s">
        <v>338</v>
      </c>
    </row>
    <row r="45" spans="1:5" ht="30.75" customHeight="1">
      <c r="A45" s="153">
        <v>33</v>
      </c>
      <c r="B45" s="205">
        <v>828</v>
      </c>
      <c r="C45" s="205"/>
      <c r="D45" s="215" t="s">
        <v>296</v>
      </c>
      <c r="E45" s="214" t="s">
        <v>39</v>
      </c>
    </row>
    <row r="46" spans="1:5" ht="15" customHeight="1" hidden="1">
      <c r="A46" s="153">
        <v>20</v>
      </c>
      <c r="B46" s="205">
        <v>828</v>
      </c>
      <c r="C46" s="205"/>
      <c r="D46" s="215"/>
      <c r="E46" s="214"/>
    </row>
    <row r="47" spans="1:5" ht="15" customHeight="1" hidden="1">
      <c r="A47" s="153">
        <v>21</v>
      </c>
      <c r="B47" s="205">
        <v>828</v>
      </c>
      <c r="C47" s="205"/>
      <c r="D47" s="215"/>
      <c r="E47" s="214"/>
    </row>
    <row r="48" spans="1:5" ht="15" customHeight="1" hidden="1">
      <c r="A48" s="153">
        <v>22</v>
      </c>
      <c r="B48" s="205">
        <v>828</v>
      </c>
      <c r="C48" s="205"/>
      <c r="D48" s="215"/>
      <c r="E48" s="214"/>
    </row>
    <row r="49" spans="1:5" ht="16.5" customHeight="1" hidden="1" thickBot="1">
      <c r="A49" s="153">
        <v>23</v>
      </c>
      <c r="B49" s="205">
        <v>828</v>
      </c>
      <c r="C49" s="205"/>
      <c r="D49" s="155"/>
      <c r="E49" s="14"/>
    </row>
    <row r="50" spans="1:5" ht="15.75" customHeight="1" hidden="1">
      <c r="A50" s="153">
        <v>24</v>
      </c>
      <c r="B50" s="205">
        <v>828</v>
      </c>
      <c r="C50" s="205"/>
      <c r="D50" s="155"/>
      <c r="E50" s="14"/>
    </row>
    <row r="51" spans="1:5" ht="15.75" customHeight="1">
      <c r="A51" s="153">
        <v>34</v>
      </c>
      <c r="B51" s="153">
        <v>828</v>
      </c>
      <c r="C51" s="153"/>
      <c r="D51" s="155" t="s">
        <v>297</v>
      </c>
      <c r="E51" s="14" t="s">
        <v>40</v>
      </c>
    </row>
    <row r="52" spans="1:5" ht="75">
      <c r="A52" s="153">
        <v>35</v>
      </c>
      <c r="B52" s="205">
        <v>828</v>
      </c>
      <c r="C52" s="205"/>
      <c r="D52" s="155" t="s">
        <v>298</v>
      </c>
      <c r="E52" s="5" t="s">
        <v>41</v>
      </c>
    </row>
    <row r="53" spans="1:5" ht="30">
      <c r="A53" s="153">
        <v>36</v>
      </c>
      <c r="B53" s="153">
        <v>828</v>
      </c>
      <c r="C53" s="153"/>
      <c r="D53" s="40" t="s">
        <v>493</v>
      </c>
      <c r="E53" s="167" t="s">
        <v>270</v>
      </c>
    </row>
    <row r="54" spans="1:5" ht="30">
      <c r="A54" s="153">
        <v>37</v>
      </c>
      <c r="B54" s="153">
        <v>828</v>
      </c>
      <c r="C54" s="153"/>
      <c r="D54" s="40" t="s">
        <v>494</v>
      </c>
      <c r="E54" s="167" t="s">
        <v>495</v>
      </c>
    </row>
    <row r="55" spans="1:5" ht="30">
      <c r="A55" s="153">
        <v>38</v>
      </c>
      <c r="B55" s="205">
        <v>828</v>
      </c>
      <c r="C55" s="205"/>
      <c r="D55" s="153" t="s">
        <v>299</v>
      </c>
      <c r="E55" s="5" t="s">
        <v>270</v>
      </c>
    </row>
    <row r="56" spans="1:5" ht="45">
      <c r="A56" s="153">
        <v>39</v>
      </c>
      <c r="B56" s="205">
        <v>828</v>
      </c>
      <c r="C56" s="205"/>
      <c r="D56" s="153" t="s">
        <v>300</v>
      </c>
      <c r="E56" s="14" t="s">
        <v>289</v>
      </c>
    </row>
    <row r="57" spans="1:5" ht="15.75">
      <c r="A57" s="32"/>
      <c r="B57" s="32"/>
      <c r="C57" s="32"/>
      <c r="D57" s="33"/>
      <c r="E57" s="34"/>
    </row>
    <row r="58" spans="1:5" ht="12.75">
      <c r="A58" s="11"/>
      <c r="B58" s="11"/>
      <c r="C58" s="11"/>
      <c r="D58" s="11"/>
      <c r="E58" s="11"/>
    </row>
    <row r="59" ht="12.75">
      <c r="A59" s="10"/>
    </row>
    <row r="60" spans="1:5" ht="28.5" customHeight="1">
      <c r="A60" s="211"/>
      <c r="B60" s="211"/>
      <c r="C60" s="211"/>
      <c r="D60" s="211"/>
      <c r="E60" s="211"/>
    </row>
    <row r="61" spans="1:4" ht="15.75">
      <c r="A61" s="1"/>
      <c r="D61" s="52"/>
    </row>
  </sheetData>
  <sheetProtection/>
  <mergeCells count="39">
    <mergeCell ref="A60:E60"/>
    <mergeCell ref="D5:E5"/>
    <mergeCell ref="D7:D10"/>
    <mergeCell ref="E45:E48"/>
    <mergeCell ref="D45:D48"/>
    <mergeCell ref="B12:C12"/>
    <mergeCell ref="E7:E9"/>
    <mergeCell ref="A7:A10"/>
    <mergeCell ref="B7:B10"/>
    <mergeCell ref="B52:C52"/>
    <mergeCell ref="E3:H3"/>
    <mergeCell ref="B49:C49"/>
    <mergeCell ref="B50:C50"/>
    <mergeCell ref="D12:E12"/>
    <mergeCell ref="B11:C11"/>
    <mergeCell ref="B28:C28"/>
    <mergeCell ref="B29:C29"/>
    <mergeCell ref="B39:C39"/>
    <mergeCell ref="B48:C48"/>
    <mergeCell ref="B42:C42"/>
    <mergeCell ref="B37:C37"/>
    <mergeCell ref="B33:C33"/>
    <mergeCell ref="B35:C35"/>
    <mergeCell ref="B56:C56"/>
    <mergeCell ref="B47:C47"/>
    <mergeCell ref="A3:D3"/>
    <mergeCell ref="B55:C55"/>
    <mergeCell ref="B45:C45"/>
    <mergeCell ref="B46:C46"/>
    <mergeCell ref="A1:E1"/>
    <mergeCell ref="A2:E2"/>
    <mergeCell ref="B30:C30"/>
    <mergeCell ref="B41:C41"/>
    <mergeCell ref="B13:C13"/>
    <mergeCell ref="B17:C17"/>
    <mergeCell ref="B31:C31"/>
    <mergeCell ref="B32:C32"/>
    <mergeCell ref="B36:C36"/>
    <mergeCell ref="B38:C38"/>
  </mergeCells>
  <printOptions/>
  <pageMargins left="0.7874015748031497" right="0.1968503937007874" top="0.3937007874015748" bottom="0.984251968503937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1" sqref="A1:D14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875" style="0" customWidth="1"/>
  </cols>
  <sheetData>
    <row r="1" spans="1:9" ht="15.75">
      <c r="A1" s="219" t="s">
        <v>213</v>
      </c>
      <c r="B1" s="219"/>
      <c r="C1" s="219"/>
      <c r="D1" s="219"/>
      <c r="E1" s="17"/>
      <c r="F1" s="17"/>
      <c r="G1" s="17"/>
      <c r="H1" s="17"/>
      <c r="I1" s="17"/>
    </row>
    <row r="2" spans="1:9" ht="15">
      <c r="A2" s="219" t="s">
        <v>476</v>
      </c>
      <c r="B2" s="219"/>
      <c r="C2" s="219"/>
      <c r="D2" s="219"/>
      <c r="E2" s="18"/>
      <c r="F2" s="18"/>
      <c r="G2" s="18"/>
      <c r="H2" s="18"/>
      <c r="I2" s="18"/>
    </row>
    <row r="3" spans="1:9" ht="15.75">
      <c r="A3" s="196" t="s">
        <v>477</v>
      </c>
      <c r="B3" s="196"/>
      <c r="C3" s="196"/>
      <c r="D3" s="196"/>
      <c r="E3" s="19"/>
      <c r="F3" s="19"/>
      <c r="G3" s="19"/>
      <c r="H3" s="19"/>
      <c r="I3" s="19"/>
    </row>
    <row r="4" ht="12.75">
      <c r="A4" s="15"/>
    </row>
    <row r="5" ht="12.75">
      <c r="A5" s="16"/>
    </row>
    <row r="6" spans="1:4" ht="15.75">
      <c r="A6" s="212" t="s">
        <v>214</v>
      </c>
      <c r="B6" s="212"/>
      <c r="C6" s="212"/>
      <c r="D6" s="212"/>
    </row>
    <row r="7" spans="1:4" ht="15.75">
      <c r="A7" s="212" t="s">
        <v>215</v>
      </c>
      <c r="B7" s="212"/>
      <c r="C7" s="212"/>
      <c r="D7" s="212"/>
    </row>
    <row r="8" ht="15.75">
      <c r="A8" s="1"/>
    </row>
    <row r="9" spans="1:4" ht="33.75" customHeight="1">
      <c r="A9" s="203" t="s">
        <v>156</v>
      </c>
      <c r="B9" s="203" t="s">
        <v>162</v>
      </c>
      <c r="C9" s="203" t="s">
        <v>157</v>
      </c>
      <c r="D9" s="220" t="s">
        <v>158</v>
      </c>
    </row>
    <row r="10" spans="1:4" ht="13.5" customHeight="1" hidden="1" thickBot="1">
      <c r="A10" s="203"/>
      <c r="B10" s="203"/>
      <c r="C10" s="203"/>
      <c r="D10" s="220"/>
    </row>
    <row r="11" spans="1:4" ht="15">
      <c r="A11" s="4"/>
      <c r="B11" s="4">
        <v>1</v>
      </c>
      <c r="C11" s="4">
        <v>2</v>
      </c>
      <c r="D11" s="4">
        <v>3</v>
      </c>
    </row>
    <row r="12" spans="1:4" ht="21" customHeight="1">
      <c r="A12" s="4">
        <v>1</v>
      </c>
      <c r="B12" s="4">
        <v>828</v>
      </c>
      <c r="C12" s="218" t="s">
        <v>117</v>
      </c>
      <c r="D12" s="218"/>
    </row>
    <row r="13" spans="1:4" ht="30" customHeight="1">
      <c r="A13" s="4">
        <v>2</v>
      </c>
      <c r="B13" s="4">
        <v>828</v>
      </c>
      <c r="C13" s="44" t="s">
        <v>111</v>
      </c>
      <c r="D13" s="44" t="s">
        <v>160</v>
      </c>
    </row>
    <row r="14" spans="1:4" ht="48.75" customHeight="1">
      <c r="A14" s="4">
        <v>3</v>
      </c>
      <c r="B14" s="4">
        <v>828</v>
      </c>
      <c r="C14" s="44" t="s">
        <v>115</v>
      </c>
      <c r="D14" s="44" t="s">
        <v>161</v>
      </c>
    </row>
    <row r="15" ht="15.75">
      <c r="A15" s="1"/>
    </row>
  </sheetData>
  <sheetProtection/>
  <mergeCells count="10">
    <mergeCell ref="C12:D12"/>
    <mergeCell ref="A1:D1"/>
    <mergeCell ref="A2:D2"/>
    <mergeCell ref="A3:D3"/>
    <mergeCell ref="A6:D6"/>
    <mergeCell ref="A7:D7"/>
    <mergeCell ref="A9:A10"/>
    <mergeCell ref="C9:C10"/>
    <mergeCell ref="D9:D10"/>
    <mergeCell ref="B9:B10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60">
      <selection activeCell="D20" sqref="D20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50.125" style="0" customWidth="1"/>
    <col min="4" max="4" width="10.375" style="0" customWidth="1"/>
    <col min="5" max="5" width="9.875" style="0" customWidth="1"/>
    <col min="6" max="6" width="10.125" style="0" customWidth="1"/>
    <col min="8" max="8" width="8.25390625" style="0" customWidth="1"/>
  </cols>
  <sheetData>
    <row r="1" spans="1:9" ht="15.75">
      <c r="A1" s="21" t="s">
        <v>188</v>
      </c>
      <c r="B1" s="21"/>
      <c r="C1" s="21"/>
      <c r="D1" s="35" t="s">
        <v>189</v>
      </c>
      <c r="E1" s="19"/>
      <c r="F1" s="19"/>
      <c r="G1" s="19"/>
      <c r="H1" s="19"/>
      <c r="I1" s="19"/>
    </row>
    <row r="2" spans="1:9" ht="15.75">
      <c r="A2" s="196" t="s">
        <v>466</v>
      </c>
      <c r="B2" s="196"/>
      <c r="C2" s="196"/>
      <c r="D2" s="196"/>
      <c r="E2" s="19"/>
      <c r="F2" s="19"/>
      <c r="G2" s="19"/>
      <c r="H2" s="19"/>
      <c r="I2" s="19"/>
    </row>
    <row r="3" spans="1:9" ht="15.75">
      <c r="A3" s="196" t="s">
        <v>467</v>
      </c>
      <c r="B3" s="196"/>
      <c r="C3" s="196"/>
      <c r="D3" s="196"/>
      <c r="E3" s="19"/>
      <c r="F3" s="19"/>
      <c r="G3" s="19"/>
      <c r="H3" s="19"/>
      <c r="I3" s="19"/>
    </row>
    <row r="4" ht="9.75" customHeight="1">
      <c r="A4" s="1"/>
    </row>
    <row r="5" spans="1:9" ht="15.75">
      <c r="A5" s="222" t="s">
        <v>468</v>
      </c>
      <c r="B5" s="222"/>
      <c r="C5" s="222"/>
      <c r="D5" s="222"/>
      <c r="E5" s="222"/>
      <c r="F5" s="222"/>
      <c r="G5" s="222"/>
      <c r="H5" s="222"/>
      <c r="I5" s="222"/>
    </row>
    <row r="6" spans="1:6" ht="15.75">
      <c r="A6" s="1" t="s">
        <v>163</v>
      </c>
      <c r="D6" s="232" t="s">
        <v>87</v>
      </c>
      <c r="E6" s="232"/>
      <c r="F6" s="232"/>
    </row>
    <row r="7" spans="1:6" ht="30" customHeight="1">
      <c r="A7" s="201" t="s">
        <v>156</v>
      </c>
      <c r="B7" s="218" t="s">
        <v>135</v>
      </c>
      <c r="C7" s="223" t="s">
        <v>94</v>
      </c>
      <c r="D7" s="203" t="s">
        <v>385</v>
      </c>
      <c r="E7" s="203" t="s">
        <v>431</v>
      </c>
      <c r="F7" s="203" t="s">
        <v>432</v>
      </c>
    </row>
    <row r="8" spans="1:6" ht="45" customHeight="1">
      <c r="A8" s="201"/>
      <c r="B8" s="218"/>
      <c r="C8" s="223"/>
      <c r="D8" s="203"/>
      <c r="E8" s="203"/>
      <c r="F8" s="203"/>
    </row>
    <row r="9" spans="1:6" ht="15">
      <c r="A9" s="5"/>
      <c r="B9" s="4">
        <v>1</v>
      </c>
      <c r="C9" s="4">
        <v>2</v>
      </c>
      <c r="D9" s="4">
        <v>3</v>
      </c>
      <c r="E9" s="4">
        <v>3</v>
      </c>
      <c r="F9" s="4">
        <v>3</v>
      </c>
    </row>
    <row r="10" spans="1:6" ht="17.25" customHeight="1">
      <c r="A10" s="99">
        <v>1</v>
      </c>
      <c r="B10" s="99" t="s">
        <v>164</v>
      </c>
      <c r="C10" s="76" t="s">
        <v>165</v>
      </c>
      <c r="D10" s="113">
        <f>+D11+D14+D20+D29+D31</f>
        <v>186230</v>
      </c>
      <c r="E10" s="113">
        <f>+E11+E14+E20+E29+E31</f>
        <v>191424</v>
      </c>
      <c r="F10" s="113">
        <f>+F11+F14+F20+F29+F31</f>
        <v>197396</v>
      </c>
    </row>
    <row r="11" spans="1:6" ht="18.75" customHeight="1">
      <c r="A11" s="99">
        <v>2</v>
      </c>
      <c r="B11" s="99" t="s">
        <v>166</v>
      </c>
      <c r="C11" s="76" t="s">
        <v>167</v>
      </c>
      <c r="D11" s="113">
        <f aca="true" t="shared" si="0" ref="D11:F12">D12</f>
        <v>11106</v>
      </c>
      <c r="E11" s="113">
        <f t="shared" si="0"/>
        <v>11550</v>
      </c>
      <c r="F11" s="113">
        <f t="shared" si="0"/>
        <v>12010</v>
      </c>
    </row>
    <row r="12" spans="1:6" ht="14.25" customHeight="1">
      <c r="A12" s="99">
        <v>3</v>
      </c>
      <c r="B12" s="99" t="s">
        <v>168</v>
      </c>
      <c r="C12" s="76" t="s">
        <v>169</v>
      </c>
      <c r="D12" s="113">
        <f t="shared" si="0"/>
        <v>11106</v>
      </c>
      <c r="E12" s="113">
        <f t="shared" si="0"/>
        <v>11550</v>
      </c>
      <c r="F12" s="113">
        <f t="shared" si="0"/>
        <v>12010</v>
      </c>
    </row>
    <row r="13" spans="1:6" ht="70.5" customHeight="1">
      <c r="A13" s="99">
        <v>4</v>
      </c>
      <c r="B13" s="99" t="s">
        <v>21</v>
      </c>
      <c r="C13" s="76" t="s">
        <v>123</v>
      </c>
      <c r="D13" s="119">
        <v>11106</v>
      </c>
      <c r="E13" s="119">
        <v>11550</v>
      </c>
      <c r="F13" s="119">
        <v>12010</v>
      </c>
    </row>
    <row r="14" spans="1:6" ht="39.75" customHeight="1">
      <c r="A14" s="190">
        <v>5</v>
      </c>
      <c r="B14" s="99" t="s">
        <v>56</v>
      </c>
      <c r="C14" s="78" t="s">
        <v>63</v>
      </c>
      <c r="D14" s="151">
        <f>+D15</f>
        <v>94300</v>
      </c>
      <c r="E14" s="151">
        <f>+E15</f>
        <v>97500</v>
      </c>
      <c r="F14" s="151">
        <f>+F15</f>
        <v>101400</v>
      </c>
    </row>
    <row r="15" spans="1:6" ht="33" customHeight="1">
      <c r="A15" s="99">
        <v>6</v>
      </c>
      <c r="B15" s="99" t="s">
        <v>143</v>
      </c>
      <c r="C15" s="78" t="s">
        <v>65</v>
      </c>
      <c r="D15" s="113">
        <f>+D16+D17+D18+D19</f>
        <v>94300</v>
      </c>
      <c r="E15" s="113">
        <f>+E16+E17+E18+E19</f>
        <v>97500</v>
      </c>
      <c r="F15" s="113">
        <f>+F16+F17+F18+F19</f>
        <v>101400</v>
      </c>
    </row>
    <row r="16" spans="1:6" ht="67.5" customHeight="1">
      <c r="A16" s="99">
        <v>7</v>
      </c>
      <c r="B16" s="99" t="s">
        <v>57</v>
      </c>
      <c r="C16" s="78" t="s">
        <v>66</v>
      </c>
      <c r="D16" s="119">
        <v>43300</v>
      </c>
      <c r="E16" s="119">
        <v>44800</v>
      </c>
      <c r="F16" s="119">
        <v>46900</v>
      </c>
    </row>
    <row r="17" spans="1:6" ht="75.75" customHeight="1">
      <c r="A17" s="99">
        <v>8</v>
      </c>
      <c r="B17" s="99" t="s">
        <v>58</v>
      </c>
      <c r="C17" s="78" t="s">
        <v>124</v>
      </c>
      <c r="D17" s="119">
        <v>200</v>
      </c>
      <c r="E17" s="119">
        <v>300</v>
      </c>
      <c r="F17" s="119">
        <v>300</v>
      </c>
    </row>
    <row r="18" spans="1:6" ht="69.75" customHeight="1">
      <c r="A18" s="99">
        <v>9</v>
      </c>
      <c r="B18" s="99" t="s">
        <v>59</v>
      </c>
      <c r="C18" s="78" t="s">
        <v>121</v>
      </c>
      <c r="D18" s="119">
        <v>57000</v>
      </c>
      <c r="E18" s="119">
        <v>58800</v>
      </c>
      <c r="F18" s="119">
        <v>61400</v>
      </c>
    </row>
    <row r="19" spans="1:6" ht="64.5" customHeight="1">
      <c r="A19" s="99">
        <v>10</v>
      </c>
      <c r="B19" s="99" t="s">
        <v>60</v>
      </c>
      <c r="C19" s="78" t="s">
        <v>122</v>
      </c>
      <c r="D19" s="119">
        <v>-6200</v>
      </c>
      <c r="E19" s="119">
        <v>-6400</v>
      </c>
      <c r="F19" s="119">
        <v>-7200</v>
      </c>
    </row>
    <row r="20" spans="1:6" ht="14.25" customHeight="1">
      <c r="A20" s="99">
        <v>11</v>
      </c>
      <c r="B20" s="99" t="s">
        <v>170</v>
      </c>
      <c r="C20" s="76" t="s">
        <v>171</v>
      </c>
      <c r="D20" s="113">
        <f>+D21+D23</f>
        <v>38276</v>
      </c>
      <c r="E20" s="113">
        <f>+E21+E23</f>
        <v>38276</v>
      </c>
      <c r="F20" s="113">
        <f>+F21+F23</f>
        <v>38276</v>
      </c>
    </row>
    <row r="21" spans="1:6" ht="17.25" customHeight="1">
      <c r="A21" s="99">
        <v>12</v>
      </c>
      <c r="B21" s="156" t="s">
        <v>172</v>
      </c>
      <c r="C21" s="76" t="s">
        <v>119</v>
      </c>
      <c r="D21" s="113">
        <f>D22</f>
        <v>13750</v>
      </c>
      <c r="E21" s="113">
        <f>E22</f>
        <v>13750</v>
      </c>
      <c r="F21" s="113">
        <f>F22</f>
        <v>13750</v>
      </c>
    </row>
    <row r="22" spans="1:6" ht="42" customHeight="1">
      <c r="A22" s="99">
        <v>13</v>
      </c>
      <c r="B22" s="221" t="s">
        <v>173</v>
      </c>
      <c r="C22" s="224" t="s">
        <v>22</v>
      </c>
      <c r="D22" s="113">
        <v>13750</v>
      </c>
      <c r="E22" s="113">
        <v>13750</v>
      </c>
      <c r="F22" s="113">
        <v>13750</v>
      </c>
    </row>
    <row r="23" spans="1:6" ht="19.5" customHeight="1" hidden="1">
      <c r="A23" s="99"/>
      <c r="B23" s="221"/>
      <c r="C23" s="224"/>
      <c r="D23" s="113">
        <f aca="true" t="shared" si="1" ref="D23:F24">+D24</f>
        <v>24526</v>
      </c>
      <c r="E23" s="113">
        <f t="shared" si="1"/>
        <v>24526</v>
      </c>
      <c r="F23" s="113">
        <f t="shared" si="1"/>
        <v>24526</v>
      </c>
    </row>
    <row r="24" spans="1:6" ht="15.75" customHeight="1">
      <c r="A24" s="190">
        <v>14</v>
      </c>
      <c r="B24" s="99" t="s">
        <v>174</v>
      </c>
      <c r="C24" s="76" t="s">
        <v>175</v>
      </c>
      <c r="D24" s="151">
        <f t="shared" si="1"/>
        <v>24526</v>
      </c>
      <c r="E24" s="151">
        <f t="shared" si="1"/>
        <v>24526</v>
      </c>
      <c r="F24" s="151">
        <f t="shared" si="1"/>
        <v>24526</v>
      </c>
    </row>
    <row r="25" spans="1:6" ht="17.25" customHeight="1">
      <c r="A25" s="228">
        <v>15</v>
      </c>
      <c r="B25" s="99" t="s">
        <v>23</v>
      </c>
      <c r="C25" s="76" t="s">
        <v>24</v>
      </c>
      <c r="D25" s="226">
        <f>+D27</f>
        <v>24526</v>
      </c>
      <c r="E25" s="226">
        <f>+E27</f>
        <v>24526</v>
      </c>
      <c r="F25" s="226">
        <f>+F27</f>
        <v>24526</v>
      </c>
    </row>
    <row r="26" spans="1:6" ht="17.25" customHeight="1" hidden="1">
      <c r="A26" s="229"/>
      <c r="B26" s="230" t="s">
        <v>25</v>
      </c>
      <c r="C26" s="224" t="s">
        <v>26</v>
      </c>
      <c r="D26" s="227"/>
      <c r="E26" s="227"/>
      <c r="F26" s="227"/>
    </row>
    <row r="27" spans="1:6" ht="27.75" customHeight="1">
      <c r="A27" s="99">
        <v>16</v>
      </c>
      <c r="B27" s="230"/>
      <c r="C27" s="224"/>
      <c r="D27" s="113">
        <v>24526</v>
      </c>
      <c r="E27" s="113">
        <v>24526</v>
      </c>
      <c r="F27" s="113">
        <v>24526</v>
      </c>
    </row>
    <row r="28" spans="1:6" ht="18" customHeight="1">
      <c r="A28" s="99">
        <v>17</v>
      </c>
      <c r="B28" s="99" t="s">
        <v>176</v>
      </c>
      <c r="C28" s="76" t="s">
        <v>177</v>
      </c>
      <c r="D28" s="113">
        <f aca="true" t="shared" si="2" ref="D28:F29">+D29</f>
        <v>3800</v>
      </c>
      <c r="E28" s="113">
        <f t="shared" si="2"/>
        <v>3800</v>
      </c>
      <c r="F28" s="113">
        <f t="shared" si="2"/>
        <v>3800</v>
      </c>
    </row>
    <row r="29" spans="1:6" ht="39" customHeight="1">
      <c r="A29" s="99">
        <v>18</v>
      </c>
      <c r="B29" s="99" t="s">
        <v>178</v>
      </c>
      <c r="C29" s="76" t="s">
        <v>125</v>
      </c>
      <c r="D29" s="113">
        <f t="shared" si="2"/>
        <v>3800</v>
      </c>
      <c r="E29" s="113">
        <f t="shared" si="2"/>
        <v>3800</v>
      </c>
      <c r="F29" s="113">
        <f t="shared" si="2"/>
        <v>3800</v>
      </c>
    </row>
    <row r="30" spans="1:6" ht="49.5" customHeight="1">
      <c r="A30" s="99">
        <v>19</v>
      </c>
      <c r="B30" s="99" t="s">
        <v>126</v>
      </c>
      <c r="C30" s="76" t="s">
        <v>216</v>
      </c>
      <c r="D30" s="113">
        <v>3800</v>
      </c>
      <c r="E30" s="113">
        <v>3800</v>
      </c>
      <c r="F30" s="113">
        <v>3800</v>
      </c>
    </row>
    <row r="31" spans="1:6" ht="25.5" customHeight="1">
      <c r="A31" s="99">
        <v>20</v>
      </c>
      <c r="B31" s="99" t="s">
        <v>179</v>
      </c>
      <c r="C31" s="76" t="s">
        <v>180</v>
      </c>
      <c r="D31" s="113">
        <f>+D32</f>
        <v>38748</v>
      </c>
      <c r="E31" s="113">
        <f aca="true" t="shared" si="3" ref="E31:F33">+E32</f>
        <v>40298</v>
      </c>
      <c r="F31" s="113">
        <f t="shared" si="3"/>
        <v>41910</v>
      </c>
    </row>
    <row r="32" spans="1:6" ht="68.25" customHeight="1">
      <c r="A32" s="99">
        <v>21</v>
      </c>
      <c r="B32" s="99" t="s">
        <v>233</v>
      </c>
      <c r="C32" s="76" t="s">
        <v>234</v>
      </c>
      <c r="D32" s="113">
        <f>+D33</f>
        <v>38748</v>
      </c>
      <c r="E32" s="113">
        <f t="shared" si="3"/>
        <v>40298</v>
      </c>
      <c r="F32" s="113">
        <f t="shared" si="3"/>
        <v>41910</v>
      </c>
    </row>
    <row r="33" spans="1:6" ht="25.5" customHeight="1">
      <c r="A33" s="99">
        <v>22</v>
      </c>
      <c r="B33" s="99" t="s">
        <v>235</v>
      </c>
      <c r="C33" s="77" t="s">
        <v>236</v>
      </c>
      <c r="D33" s="113">
        <f>+D34</f>
        <v>38748</v>
      </c>
      <c r="E33" s="113">
        <f t="shared" si="3"/>
        <v>40298</v>
      </c>
      <c r="F33" s="113">
        <f t="shared" si="3"/>
        <v>41910</v>
      </c>
    </row>
    <row r="34" spans="1:6" ht="25.5">
      <c r="A34" s="99">
        <v>23</v>
      </c>
      <c r="B34" s="99" t="s">
        <v>237</v>
      </c>
      <c r="C34" s="77" t="s">
        <v>238</v>
      </c>
      <c r="D34" s="113">
        <v>38748</v>
      </c>
      <c r="E34" s="113">
        <v>40298</v>
      </c>
      <c r="F34" s="113">
        <v>41910</v>
      </c>
    </row>
    <row r="35" spans="1:6" ht="25.5" customHeight="1" hidden="1">
      <c r="A35" s="99">
        <v>27</v>
      </c>
      <c r="B35" s="99" t="s">
        <v>239</v>
      </c>
      <c r="C35" s="77" t="s">
        <v>240</v>
      </c>
      <c r="D35" s="113">
        <f>+D36</f>
        <v>0</v>
      </c>
      <c r="E35" s="113">
        <f aca="true" t="shared" si="4" ref="E35:F37">+E36</f>
        <v>0</v>
      </c>
      <c r="F35" s="113">
        <f t="shared" si="4"/>
        <v>0</v>
      </c>
    </row>
    <row r="36" spans="1:6" ht="12.75" customHeight="1" hidden="1">
      <c r="A36" s="99">
        <v>28</v>
      </c>
      <c r="B36" s="99" t="s">
        <v>241</v>
      </c>
      <c r="C36" s="76" t="s">
        <v>242</v>
      </c>
      <c r="D36" s="113">
        <f>+D37</f>
        <v>0</v>
      </c>
      <c r="E36" s="113">
        <f t="shared" si="4"/>
        <v>0</v>
      </c>
      <c r="F36" s="113">
        <f t="shared" si="4"/>
        <v>0</v>
      </c>
    </row>
    <row r="37" spans="1:6" ht="25.5" customHeight="1" hidden="1">
      <c r="A37" s="99">
        <v>29</v>
      </c>
      <c r="B37" s="99" t="s">
        <v>243</v>
      </c>
      <c r="C37" s="76" t="s">
        <v>265</v>
      </c>
      <c r="D37" s="113">
        <f>+D38</f>
        <v>0</v>
      </c>
      <c r="E37" s="113">
        <f t="shared" si="4"/>
        <v>0</v>
      </c>
      <c r="F37" s="113">
        <f t="shared" si="4"/>
        <v>0</v>
      </c>
    </row>
    <row r="38" spans="1:6" ht="38.25" customHeight="1" hidden="1">
      <c r="A38" s="99">
        <v>30</v>
      </c>
      <c r="B38" s="99" t="s">
        <v>45</v>
      </c>
      <c r="C38" s="76" t="s">
        <v>244</v>
      </c>
      <c r="D38" s="113">
        <v>0</v>
      </c>
      <c r="E38" s="113">
        <v>0</v>
      </c>
      <c r="F38" s="113">
        <v>0</v>
      </c>
    </row>
    <row r="39" spans="1:6" ht="12.75">
      <c r="A39" s="99">
        <v>24</v>
      </c>
      <c r="B39" s="99" t="s">
        <v>181</v>
      </c>
      <c r="C39" s="76" t="s">
        <v>182</v>
      </c>
      <c r="D39" s="113">
        <f>+D40</f>
        <v>7154650</v>
      </c>
      <c r="E39" s="113">
        <f>+E40</f>
        <v>7877694</v>
      </c>
      <c r="F39" s="113">
        <f>+F40</f>
        <v>7031419</v>
      </c>
    </row>
    <row r="40" spans="1:6" ht="30.75" customHeight="1">
      <c r="A40" s="230">
        <v>25</v>
      </c>
      <c r="B40" s="230" t="s">
        <v>118</v>
      </c>
      <c r="C40" s="224" t="s">
        <v>183</v>
      </c>
      <c r="D40" s="231">
        <f>+D42+D47+D55+D61</f>
        <v>7154650</v>
      </c>
      <c r="E40" s="231">
        <f>+E42+E47+E55+E61</f>
        <v>7877694</v>
      </c>
      <c r="F40" s="231">
        <f>+F42+F47+F55+F61</f>
        <v>7031419</v>
      </c>
    </row>
    <row r="41" spans="1:6" ht="9.75" customHeight="1">
      <c r="A41" s="230"/>
      <c r="B41" s="230"/>
      <c r="C41" s="224"/>
      <c r="D41" s="231"/>
      <c r="E41" s="231"/>
      <c r="F41" s="231"/>
    </row>
    <row r="42" spans="1:6" ht="25.5" customHeight="1">
      <c r="A42" s="99">
        <v>26</v>
      </c>
      <c r="B42" s="99" t="s">
        <v>301</v>
      </c>
      <c r="C42" s="77" t="s">
        <v>18</v>
      </c>
      <c r="D42" s="113">
        <f aca="true" t="shared" si="5" ref="D42:F43">D43</f>
        <v>986589</v>
      </c>
      <c r="E42" s="113">
        <f t="shared" si="5"/>
        <v>864655</v>
      </c>
      <c r="F42" s="113">
        <f t="shared" si="5"/>
        <v>864655</v>
      </c>
    </row>
    <row r="43" spans="1:6" ht="15" customHeight="1">
      <c r="A43" s="99">
        <v>27</v>
      </c>
      <c r="B43" s="99" t="s">
        <v>302</v>
      </c>
      <c r="C43" s="76" t="s">
        <v>127</v>
      </c>
      <c r="D43" s="113">
        <f t="shared" si="5"/>
        <v>986589</v>
      </c>
      <c r="E43" s="113">
        <f t="shared" si="5"/>
        <v>864655</v>
      </c>
      <c r="F43" s="113">
        <f t="shared" si="5"/>
        <v>864655</v>
      </c>
    </row>
    <row r="44" spans="1:6" ht="26.25" customHeight="1">
      <c r="A44" s="99">
        <v>28</v>
      </c>
      <c r="B44" s="99" t="s">
        <v>303</v>
      </c>
      <c r="C44" s="76" t="s">
        <v>261</v>
      </c>
      <c r="D44" s="152">
        <f>D45+D46</f>
        <v>986589</v>
      </c>
      <c r="E44" s="152">
        <f>E45+E46</f>
        <v>864655</v>
      </c>
      <c r="F44" s="152">
        <f>F45+F46</f>
        <v>864655</v>
      </c>
    </row>
    <row r="45" spans="1:6" ht="38.25" customHeight="1">
      <c r="A45" s="99">
        <v>29</v>
      </c>
      <c r="B45" s="99" t="s">
        <v>304</v>
      </c>
      <c r="C45" s="98" t="s">
        <v>350</v>
      </c>
      <c r="D45" s="152">
        <v>609674</v>
      </c>
      <c r="E45" s="152">
        <v>487740</v>
      </c>
      <c r="F45" s="152">
        <v>487740</v>
      </c>
    </row>
    <row r="46" spans="1:6" ht="40.5" customHeight="1">
      <c r="A46" s="99">
        <v>30</v>
      </c>
      <c r="B46" s="99" t="s">
        <v>305</v>
      </c>
      <c r="C46" s="98" t="s">
        <v>351</v>
      </c>
      <c r="D46" s="152">
        <v>376915</v>
      </c>
      <c r="E46" s="152">
        <v>376915</v>
      </c>
      <c r="F46" s="152">
        <v>376915</v>
      </c>
    </row>
    <row r="47" spans="1:6" ht="27.75" customHeight="1">
      <c r="A47" s="99">
        <v>31</v>
      </c>
      <c r="B47" s="99" t="s">
        <v>420</v>
      </c>
      <c r="C47" s="98" t="s">
        <v>423</v>
      </c>
      <c r="D47" s="152">
        <f aca="true" t="shared" si="6" ref="D47:F48">+D48</f>
        <v>243820</v>
      </c>
      <c r="E47" s="152">
        <f t="shared" si="6"/>
        <v>970770</v>
      </c>
      <c r="F47" s="152">
        <f t="shared" si="6"/>
        <v>176542</v>
      </c>
    </row>
    <row r="48" spans="1:6" ht="14.25" customHeight="1">
      <c r="A48" s="99">
        <v>32</v>
      </c>
      <c r="B48" s="99" t="s">
        <v>421</v>
      </c>
      <c r="C48" s="98" t="s">
        <v>424</v>
      </c>
      <c r="D48" s="152">
        <f t="shared" si="6"/>
        <v>243820</v>
      </c>
      <c r="E48" s="152">
        <f t="shared" si="6"/>
        <v>970770</v>
      </c>
      <c r="F48" s="152">
        <f t="shared" si="6"/>
        <v>176542</v>
      </c>
    </row>
    <row r="49" spans="1:6" ht="22.5" customHeight="1">
      <c r="A49" s="99">
        <v>33</v>
      </c>
      <c r="B49" s="99" t="s">
        <v>422</v>
      </c>
      <c r="C49" s="98" t="s">
        <v>425</v>
      </c>
      <c r="D49" s="152">
        <f>+D50+D51+D52+D53+D54</f>
        <v>243820</v>
      </c>
      <c r="E49" s="152">
        <f>+E50+E51+E52+E53+E54</f>
        <v>970770</v>
      </c>
      <c r="F49" s="152">
        <f>+F50+F51+F52+F53+F54</f>
        <v>176542</v>
      </c>
    </row>
    <row r="50" spans="1:6" ht="37.5" customHeight="1">
      <c r="A50" s="99">
        <v>34</v>
      </c>
      <c r="B50" s="62" t="s">
        <v>427</v>
      </c>
      <c r="C50" s="98" t="s">
        <v>426</v>
      </c>
      <c r="D50" s="152">
        <v>30000</v>
      </c>
      <c r="E50" s="152">
        <v>0</v>
      </c>
      <c r="F50" s="152">
        <v>0</v>
      </c>
    </row>
    <row r="51" spans="1:6" ht="31.5" customHeight="1">
      <c r="A51" s="99">
        <v>35</v>
      </c>
      <c r="B51" s="163" t="s">
        <v>486</v>
      </c>
      <c r="C51" s="43" t="s">
        <v>527</v>
      </c>
      <c r="D51" s="152">
        <v>48600</v>
      </c>
      <c r="E51" s="152">
        <v>0</v>
      </c>
      <c r="F51" s="152">
        <v>0</v>
      </c>
    </row>
    <row r="52" spans="1:6" ht="30.75" customHeight="1">
      <c r="A52" s="99">
        <v>36</v>
      </c>
      <c r="B52" s="62" t="s">
        <v>428</v>
      </c>
      <c r="C52" s="98" t="s">
        <v>381</v>
      </c>
      <c r="D52" s="152">
        <v>26500</v>
      </c>
      <c r="E52" s="152">
        <v>26500</v>
      </c>
      <c r="F52" s="152">
        <v>26500</v>
      </c>
    </row>
    <row r="53" spans="1:6" ht="48" customHeight="1">
      <c r="A53" s="99">
        <v>37</v>
      </c>
      <c r="B53" s="62" t="s">
        <v>429</v>
      </c>
      <c r="C53" s="98" t="s">
        <v>376</v>
      </c>
      <c r="D53" s="152">
        <v>138720</v>
      </c>
      <c r="E53" s="152">
        <v>144270</v>
      </c>
      <c r="F53" s="152">
        <v>150042</v>
      </c>
    </row>
    <row r="54" spans="1:6" ht="47.25" customHeight="1">
      <c r="A54" s="99">
        <v>38</v>
      </c>
      <c r="B54" s="62" t="s">
        <v>430</v>
      </c>
      <c r="C54" s="98" t="s">
        <v>383</v>
      </c>
      <c r="D54" s="152">
        <v>0</v>
      </c>
      <c r="E54" s="152">
        <v>800000</v>
      </c>
      <c r="F54" s="152">
        <v>0</v>
      </c>
    </row>
    <row r="55" spans="1:6" ht="26.25" customHeight="1">
      <c r="A55" s="99">
        <v>39</v>
      </c>
      <c r="B55" s="99" t="s">
        <v>306</v>
      </c>
      <c r="C55" s="76" t="s">
        <v>184</v>
      </c>
      <c r="D55" s="152">
        <f>D59+D56</f>
        <v>46330</v>
      </c>
      <c r="E55" s="152">
        <f>E59+E56</f>
        <v>47618</v>
      </c>
      <c r="F55" s="152">
        <f>F59+F56</f>
        <v>1543</v>
      </c>
    </row>
    <row r="56" spans="1:6" ht="26.25" customHeight="1">
      <c r="A56" s="99">
        <v>40</v>
      </c>
      <c r="B56" s="99" t="s">
        <v>309</v>
      </c>
      <c r="C56" s="76" t="s">
        <v>128</v>
      </c>
      <c r="D56" s="152">
        <f>+D58</f>
        <v>1543</v>
      </c>
      <c r="E56" s="152">
        <f>+E58</f>
        <v>1543</v>
      </c>
      <c r="F56" s="152">
        <f>+F58</f>
        <v>1543</v>
      </c>
    </row>
    <row r="57" spans="1:6" ht="25.5" customHeight="1">
      <c r="A57" s="99">
        <v>41</v>
      </c>
      <c r="B57" s="156" t="s">
        <v>310</v>
      </c>
      <c r="C57" s="76" t="s">
        <v>262</v>
      </c>
      <c r="D57" s="152">
        <f>+D58</f>
        <v>1543</v>
      </c>
      <c r="E57" s="152">
        <f>+E58</f>
        <v>1543</v>
      </c>
      <c r="F57" s="152">
        <f>+F58</f>
        <v>1543</v>
      </c>
    </row>
    <row r="58" spans="1:6" ht="39.75" customHeight="1">
      <c r="A58" s="99">
        <v>42</v>
      </c>
      <c r="B58" s="99" t="s">
        <v>311</v>
      </c>
      <c r="C58" s="76" t="s">
        <v>263</v>
      </c>
      <c r="D58" s="152">
        <v>1543</v>
      </c>
      <c r="E58" s="152">
        <v>1543</v>
      </c>
      <c r="F58" s="152">
        <v>1543</v>
      </c>
    </row>
    <row r="59" spans="1:6" ht="29.25" customHeight="1">
      <c r="A59" s="99">
        <v>43</v>
      </c>
      <c r="B59" s="99" t="s">
        <v>307</v>
      </c>
      <c r="C59" s="76" t="s">
        <v>185</v>
      </c>
      <c r="D59" s="152">
        <f>D60</f>
        <v>44787</v>
      </c>
      <c r="E59" s="152">
        <f>E60</f>
        <v>46075</v>
      </c>
      <c r="F59" s="152">
        <f>F60</f>
        <v>0</v>
      </c>
    </row>
    <row r="60" spans="1:6" ht="27" customHeight="1">
      <c r="A60" s="99">
        <v>44</v>
      </c>
      <c r="B60" s="99" t="s">
        <v>308</v>
      </c>
      <c r="C60" s="76" t="s">
        <v>259</v>
      </c>
      <c r="D60" s="152">
        <v>44787</v>
      </c>
      <c r="E60" s="152">
        <v>46075</v>
      </c>
      <c r="F60" s="152">
        <v>0</v>
      </c>
    </row>
    <row r="61" spans="1:6" ht="15" customHeight="1">
      <c r="A61" s="99">
        <v>45</v>
      </c>
      <c r="B61" s="99" t="s">
        <v>312</v>
      </c>
      <c r="C61" s="76" t="s">
        <v>186</v>
      </c>
      <c r="D61" s="113">
        <f>D62</f>
        <v>5877911</v>
      </c>
      <c r="E61" s="113">
        <f aca="true" t="shared" si="7" ref="E61:F63">E62</f>
        <v>5994651</v>
      </c>
      <c r="F61" s="113">
        <f t="shared" si="7"/>
        <v>5988679</v>
      </c>
    </row>
    <row r="62" spans="1:6" ht="17.25" customHeight="1">
      <c r="A62" s="99">
        <v>46</v>
      </c>
      <c r="B62" s="99" t="s">
        <v>313</v>
      </c>
      <c r="C62" s="76" t="s">
        <v>187</v>
      </c>
      <c r="D62" s="113">
        <f>D63</f>
        <v>5877911</v>
      </c>
      <c r="E62" s="113">
        <f t="shared" si="7"/>
        <v>5994651</v>
      </c>
      <c r="F62" s="113">
        <f t="shared" si="7"/>
        <v>5988679</v>
      </c>
    </row>
    <row r="63" spans="1:6" ht="27" customHeight="1">
      <c r="A63" s="99">
        <v>47</v>
      </c>
      <c r="B63" s="99" t="s">
        <v>314</v>
      </c>
      <c r="C63" s="76" t="s">
        <v>27</v>
      </c>
      <c r="D63" s="113">
        <f>D64</f>
        <v>5877911</v>
      </c>
      <c r="E63" s="113">
        <f t="shared" si="7"/>
        <v>5994651</v>
      </c>
      <c r="F63" s="113">
        <f t="shared" si="7"/>
        <v>5988679</v>
      </c>
    </row>
    <row r="64" spans="1:6" ht="45.75" customHeight="1">
      <c r="A64" s="99">
        <v>48</v>
      </c>
      <c r="B64" s="99" t="s">
        <v>315</v>
      </c>
      <c r="C64" s="76" t="s">
        <v>264</v>
      </c>
      <c r="D64" s="152">
        <v>5877911</v>
      </c>
      <c r="E64" s="152">
        <v>5994651</v>
      </c>
      <c r="F64" s="152">
        <v>5988679</v>
      </c>
    </row>
    <row r="65" spans="1:6" ht="12.75">
      <c r="A65" s="225" t="s">
        <v>74</v>
      </c>
      <c r="B65" s="225"/>
      <c r="C65" s="225"/>
      <c r="D65" s="113">
        <f>+D39+D10</f>
        <v>7340880</v>
      </c>
      <c r="E65" s="113">
        <f>+E39+E10</f>
        <v>8069118</v>
      </c>
      <c r="F65" s="113">
        <f>+F39+F10</f>
        <v>7228815</v>
      </c>
    </row>
    <row r="66" ht="15.75">
      <c r="A66" s="20"/>
    </row>
  </sheetData>
  <sheetProtection/>
  <mergeCells count="25">
    <mergeCell ref="D6:F6"/>
    <mergeCell ref="F7:F8"/>
    <mergeCell ref="E25:E26"/>
    <mergeCell ref="F25:F26"/>
    <mergeCell ref="E40:E41"/>
    <mergeCell ref="F40:F41"/>
    <mergeCell ref="C40:C41"/>
    <mergeCell ref="A65:C65"/>
    <mergeCell ref="D25:D26"/>
    <mergeCell ref="A25:A26"/>
    <mergeCell ref="A40:A41"/>
    <mergeCell ref="D40:D41"/>
    <mergeCell ref="B40:B41"/>
    <mergeCell ref="B26:B27"/>
    <mergeCell ref="C26:C27"/>
    <mergeCell ref="B22:B23"/>
    <mergeCell ref="A5:I5"/>
    <mergeCell ref="A2:D2"/>
    <mergeCell ref="A3:D3"/>
    <mergeCell ref="A7:A8"/>
    <mergeCell ref="D7:D8"/>
    <mergeCell ref="B7:B8"/>
    <mergeCell ref="C7:C8"/>
    <mergeCell ref="C22:C23"/>
    <mergeCell ref="E7:E8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6">
      <selection activeCell="D22" sqref="D22"/>
    </sheetView>
  </sheetViews>
  <sheetFormatPr defaultColWidth="9.00390625" defaultRowHeight="12.75"/>
  <cols>
    <col min="1" max="1" width="7.375" style="0" customWidth="1"/>
    <col min="2" max="2" width="60.625" style="0" customWidth="1"/>
    <col min="3" max="3" width="11.125" style="0" customWidth="1"/>
    <col min="4" max="4" width="12.875" style="0" customWidth="1"/>
    <col min="5" max="5" width="11.875" style="0" customWidth="1"/>
    <col min="6" max="6" width="11.625" style="0" customWidth="1"/>
  </cols>
  <sheetData>
    <row r="1" spans="1:4" ht="15">
      <c r="A1" s="196" t="s">
        <v>451</v>
      </c>
      <c r="B1" s="196"/>
      <c r="C1" s="196"/>
      <c r="D1" s="196"/>
    </row>
    <row r="2" spans="1:4" ht="15">
      <c r="A2" s="196" t="s">
        <v>466</v>
      </c>
      <c r="B2" s="196"/>
      <c r="C2" s="196"/>
      <c r="D2" s="196"/>
    </row>
    <row r="3" spans="1:4" ht="15">
      <c r="A3" s="196" t="s">
        <v>475</v>
      </c>
      <c r="B3" s="196"/>
      <c r="C3" s="196"/>
      <c r="D3" s="196"/>
    </row>
    <row r="4" ht="11.25" customHeight="1">
      <c r="A4" s="22"/>
    </row>
    <row r="5" spans="1:4" ht="15.75" customHeight="1">
      <c r="A5" s="233" t="s">
        <v>396</v>
      </c>
      <c r="B5" s="233"/>
      <c r="C5" s="233"/>
      <c r="D5" s="233"/>
    </row>
    <row r="6" spans="1:4" ht="33" customHeight="1">
      <c r="A6" s="233"/>
      <c r="B6" s="233"/>
      <c r="C6" s="233"/>
      <c r="D6" s="233"/>
    </row>
    <row r="7" spans="1:6" ht="15.75">
      <c r="A7" s="234" t="s">
        <v>87</v>
      </c>
      <c r="B7" s="234"/>
      <c r="C7" s="234"/>
      <c r="D7" s="234"/>
      <c r="E7" s="234"/>
      <c r="F7" s="234"/>
    </row>
    <row r="8" spans="1:6" ht="47.25" customHeight="1">
      <c r="A8" s="4" t="s">
        <v>89</v>
      </c>
      <c r="B8" s="40" t="s">
        <v>198</v>
      </c>
      <c r="C8" s="5" t="s">
        <v>190</v>
      </c>
      <c r="D8" s="4" t="s">
        <v>322</v>
      </c>
      <c r="E8" s="4" t="s">
        <v>339</v>
      </c>
      <c r="F8" s="4" t="s">
        <v>386</v>
      </c>
    </row>
    <row r="9" spans="1:6" ht="15">
      <c r="A9" s="4"/>
      <c r="B9" s="4">
        <v>1</v>
      </c>
      <c r="C9" s="4">
        <v>2</v>
      </c>
      <c r="D9" s="4">
        <v>3</v>
      </c>
      <c r="E9" s="143"/>
      <c r="F9" s="143"/>
    </row>
    <row r="10" spans="1:6" ht="15" customHeight="1">
      <c r="A10" s="4">
        <v>1</v>
      </c>
      <c r="B10" s="5" t="s">
        <v>191</v>
      </c>
      <c r="C10" s="38" t="s">
        <v>199</v>
      </c>
      <c r="D10" s="137">
        <f>+D11+D12+D13+D14</f>
        <v>4710218</v>
      </c>
      <c r="E10" s="137">
        <f>+E11+E12+E13+E14</f>
        <v>4551821.33</v>
      </c>
      <c r="F10" s="137">
        <f>+F11+F12+F13+F14</f>
        <v>4397461.04</v>
      </c>
    </row>
    <row r="11" spans="1:6" ht="33" customHeight="1">
      <c r="A11" s="4">
        <v>2</v>
      </c>
      <c r="B11" s="5" t="s">
        <v>192</v>
      </c>
      <c r="C11" s="38" t="s">
        <v>200</v>
      </c>
      <c r="D11" s="137">
        <v>940190</v>
      </c>
      <c r="E11" s="137">
        <v>940190</v>
      </c>
      <c r="F11" s="137">
        <v>940190</v>
      </c>
    </row>
    <row r="12" spans="1:6" ht="45" customHeight="1">
      <c r="A12" s="4">
        <v>3</v>
      </c>
      <c r="B12" s="5" t="s">
        <v>193</v>
      </c>
      <c r="C12" s="38" t="s">
        <v>201</v>
      </c>
      <c r="D12" s="137">
        <v>3439113</v>
      </c>
      <c r="E12" s="137">
        <v>3280716.33</v>
      </c>
      <c r="F12" s="137">
        <v>3126356.04</v>
      </c>
    </row>
    <row r="13" spans="1:6" ht="15.75" customHeight="1">
      <c r="A13" s="4">
        <v>4</v>
      </c>
      <c r="B13" s="5" t="s">
        <v>194</v>
      </c>
      <c r="C13" s="38" t="s">
        <v>217</v>
      </c>
      <c r="D13" s="137">
        <v>1500</v>
      </c>
      <c r="E13" s="137">
        <v>1500</v>
      </c>
      <c r="F13" s="137">
        <v>1500</v>
      </c>
    </row>
    <row r="14" spans="1:6" ht="15.75" customHeight="1">
      <c r="A14" s="4">
        <v>5</v>
      </c>
      <c r="B14" s="39" t="s">
        <v>209</v>
      </c>
      <c r="C14" s="38" t="s">
        <v>218</v>
      </c>
      <c r="D14" s="137">
        <v>329415</v>
      </c>
      <c r="E14" s="137">
        <v>329415</v>
      </c>
      <c r="F14" s="137">
        <v>329415</v>
      </c>
    </row>
    <row r="15" spans="1:6" ht="15.75" customHeight="1">
      <c r="A15" s="4">
        <v>6</v>
      </c>
      <c r="B15" s="39" t="s">
        <v>438</v>
      </c>
      <c r="C15" s="38" t="s">
        <v>439</v>
      </c>
      <c r="D15" s="137">
        <f>D16</f>
        <v>44787</v>
      </c>
      <c r="E15" s="137">
        <f>E16</f>
        <v>46075</v>
      </c>
      <c r="F15" s="137">
        <f>F16</f>
        <v>0</v>
      </c>
    </row>
    <row r="16" spans="1:6" ht="15.75" customHeight="1">
      <c r="A16" s="4">
        <v>7</v>
      </c>
      <c r="B16" s="39" t="s">
        <v>440</v>
      </c>
      <c r="C16" s="38" t="s">
        <v>441</v>
      </c>
      <c r="D16" s="137">
        <v>44787</v>
      </c>
      <c r="E16" s="137">
        <v>46075</v>
      </c>
      <c r="F16" s="137">
        <v>0</v>
      </c>
    </row>
    <row r="17" spans="1:6" ht="16.5" customHeight="1">
      <c r="A17" s="4">
        <v>8</v>
      </c>
      <c r="B17" s="5" t="s">
        <v>144</v>
      </c>
      <c r="C17" s="38" t="s">
        <v>145</v>
      </c>
      <c r="D17" s="137">
        <f>+D18+D19</f>
        <v>135920</v>
      </c>
      <c r="E17" s="137">
        <f>H18+E18+E19</f>
        <v>135920</v>
      </c>
      <c r="F17" s="137">
        <f>+F18+F19</f>
        <v>135920</v>
      </c>
    </row>
    <row r="18" spans="1:6" ht="16.5" customHeight="1">
      <c r="A18" s="4">
        <v>9</v>
      </c>
      <c r="B18" s="145" t="s">
        <v>394</v>
      </c>
      <c r="C18" s="38" t="s">
        <v>395</v>
      </c>
      <c r="D18" s="137">
        <v>26500</v>
      </c>
      <c r="E18" s="137">
        <v>26500</v>
      </c>
      <c r="F18" s="137">
        <v>26500</v>
      </c>
    </row>
    <row r="19" spans="1:6" ht="28.5" customHeight="1">
      <c r="A19" s="58">
        <v>10</v>
      </c>
      <c r="B19" s="39" t="s">
        <v>15</v>
      </c>
      <c r="C19" s="56" t="s">
        <v>19</v>
      </c>
      <c r="D19" s="137">
        <v>109420</v>
      </c>
      <c r="E19" s="137">
        <v>109420</v>
      </c>
      <c r="F19" s="137">
        <v>109420</v>
      </c>
    </row>
    <row r="20" spans="1:6" ht="13.5" customHeight="1">
      <c r="A20" s="58">
        <v>11</v>
      </c>
      <c r="B20" s="39" t="s">
        <v>146</v>
      </c>
      <c r="C20" s="56" t="s">
        <v>147</v>
      </c>
      <c r="D20" s="137">
        <f>+D21</f>
        <v>264708</v>
      </c>
      <c r="E20" s="137">
        <f>E21</f>
        <v>1043213</v>
      </c>
      <c r="F20" s="137">
        <f>+F21</f>
        <v>252943</v>
      </c>
    </row>
    <row r="21" spans="1:6" ht="13.5" customHeight="1">
      <c r="A21" s="58">
        <v>12</v>
      </c>
      <c r="B21" s="39" t="s">
        <v>95</v>
      </c>
      <c r="C21" s="56" t="s">
        <v>20</v>
      </c>
      <c r="D21" s="137">
        <v>264708</v>
      </c>
      <c r="E21" s="137">
        <v>1043213</v>
      </c>
      <c r="F21" s="137">
        <v>252943</v>
      </c>
    </row>
    <row r="22" spans="1:6" ht="15" customHeight="1">
      <c r="A22" s="4">
        <v>13</v>
      </c>
      <c r="B22" s="5" t="s">
        <v>195</v>
      </c>
      <c r="C22" s="38" t="s">
        <v>202</v>
      </c>
      <c r="D22" s="137">
        <f>+D23+D24</f>
        <v>1278741</v>
      </c>
      <c r="E22" s="137">
        <f>+E23+E24</f>
        <v>1183854.72</v>
      </c>
      <c r="F22" s="137">
        <f>+F23+F24</f>
        <v>1174544.21</v>
      </c>
    </row>
    <row r="23" spans="1:6" ht="17.25" customHeight="1">
      <c r="A23" s="4">
        <v>14</v>
      </c>
      <c r="B23" s="5" t="s">
        <v>148</v>
      </c>
      <c r="C23" s="38" t="s">
        <v>149</v>
      </c>
      <c r="D23" s="137">
        <v>731774</v>
      </c>
      <c r="E23" s="137">
        <v>685178</v>
      </c>
      <c r="F23" s="137">
        <v>676078</v>
      </c>
    </row>
    <row r="24" spans="1:6" ht="19.5" customHeight="1">
      <c r="A24" s="4">
        <v>15</v>
      </c>
      <c r="B24" s="5" t="s">
        <v>196</v>
      </c>
      <c r="C24" s="38" t="s">
        <v>203</v>
      </c>
      <c r="D24" s="137">
        <v>546967</v>
      </c>
      <c r="E24" s="137">
        <v>498676.72</v>
      </c>
      <c r="F24" s="137">
        <v>498466.21</v>
      </c>
    </row>
    <row r="25" spans="1:6" ht="14.25" customHeight="1">
      <c r="A25" s="4">
        <v>16</v>
      </c>
      <c r="B25" s="5" t="s">
        <v>231</v>
      </c>
      <c r="C25" s="38" t="s">
        <v>204</v>
      </c>
      <c r="D25" s="144">
        <f>+D26</f>
        <v>772100</v>
      </c>
      <c r="E25" s="144">
        <f>+E26</f>
        <v>772100</v>
      </c>
      <c r="F25" s="144">
        <f>+F26</f>
        <v>772100</v>
      </c>
    </row>
    <row r="26" spans="1:6" ht="15">
      <c r="A26" s="4">
        <v>17</v>
      </c>
      <c r="B26" s="5" t="s">
        <v>197</v>
      </c>
      <c r="C26" s="38" t="s">
        <v>205</v>
      </c>
      <c r="D26" s="144">
        <v>772100</v>
      </c>
      <c r="E26" s="144">
        <v>772100</v>
      </c>
      <c r="F26" s="144">
        <v>772100</v>
      </c>
    </row>
    <row r="27" spans="1:6" ht="15">
      <c r="A27" s="4">
        <v>18</v>
      </c>
      <c r="B27" s="5" t="s">
        <v>316</v>
      </c>
      <c r="C27" s="38" t="s">
        <v>318</v>
      </c>
      <c r="D27" s="144">
        <f>+D28</f>
        <v>108002</v>
      </c>
      <c r="E27" s="144">
        <f>+E28</f>
        <v>108002</v>
      </c>
      <c r="F27" s="144">
        <f>+F28</f>
        <v>108002</v>
      </c>
    </row>
    <row r="28" spans="1:6" ht="15">
      <c r="A28" s="4">
        <v>19</v>
      </c>
      <c r="B28" s="5" t="s">
        <v>317</v>
      </c>
      <c r="C28" s="38" t="s">
        <v>319</v>
      </c>
      <c r="D28" s="144">
        <v>108002</v>
      </c>
      <c r="E28" s="144">
        <v>108002</v>
      </c>
      <c r="F28" s="144">
        <v>108002</v>
      </c>
    </row>
    <row r="29" spans="1:6" ht="33" customHeight="1">
      <c r="A29" s="4">
        <v>20</v>
      </c>
      <c r="B29" s="5" t="s">
        <v>279</v>
      </c>
      <c r="C29" s="139" t="s">
        <v>280</v>
      </c>
      <c r="D29" s="144">
        <f>D30</f>
        <v>26404</v>
      </c>
      <c r="E29" s="144">
        <f>E30</f>
        <v>26404</v>
      </c>
      <c r="F29" s="144">
        <f>F30</f>
        <v>26404</v>
      </c>
    </row>
    <row r="30" spans="1:6" ht="20.25" customHeight="1">
      <c r="A30" s="4">
        <v>21</v>
      </c>
      <c r="B30" s="5" t="s">
        <v>288</v>
      </c>
      <c r="C30" s="139" t="s">
        <v>281</v>
      </c>
      <c r="D30" s="144">
        <v>26404</v>
      </c>
      <c r="E30" s="144">
        <v>26404</v>
      </c>
      <c r="F30" s="144">
        <v>26404</v>
      </c>
    </row>
    <row r="31" spans="1:6" ht="20.25" customHeight="1">
      <c r="A31" s="4">
        <v>22</v>
      </c>
      <c r="B31" s="5" t="s">
        <v>120</v>
      </c>
      <c r="C31" s="139"/>
      <c r="D31" s="144"/>
      <c r="E31" s="144">
        <v>201727.95</v>
      </c>
      <c r="F31" s="144">
        <v>361440.75</v>
      </c>
    </row>
    <row r="32" spans="1:6" s="10" customFormat="1" ht="15">
      <c r="A32" s="188"/>
      <c r="B32" s="31" t="s">
        <v>85</v>
      </c>
      <c r="C32" s="189"/>
      <c r="D32" s="187">
        <f>+D10+D15+D17+D20+D22+D25+D27+D29</f>
        <v>7340880</v>
      </c>
      <c r="E32" s="187">
        <f>+E10+E15+E17+E20+E22+E25+E27+E29+E31</f>
        <v>8069118</v>
      </c>
      <c r="F32" s="187">
        <f>+F10+F17+F20+F22+F25+F27+F29+F31</f>
        <v>7228815</v>
      </c>
    </row>
  </sheetData>
  <sheetProtection/>
  <mergeCells count="5">
    <mergeCell ref="A1:D1"/>
    <mergeCell ref="A2:D2"/>
    <mergeCell ref="A3:D3"/>
    <mergeCell ref="A5:D6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D416"/>
  <sheetViews>
    <sheetView zoomScalePageLayoutView="0" workbookViewId="0" topLeftCell="A76">
      <selection activeCell="G80" sqref="G80"/>
    </sheetView>
  </sheetViews>
  <sheetFormatPr defaultColWidth="9.00390625" defaultRowHeight="12.75"/>
  <cols>
    <col min="1" max="1" width="4.25390625" style="0" customWidth="1"/>
    <col min="2" max="2" width="72.25390625" style="0" customWidth="1"/>
    <col min="3" max="3" width="4.75390625" style="0" customWidth="1"/>
    <col min="4" max="4" width="10.25390625" style="0" customWidth="1"/>
    <col min="5" max="5" width="11.25390625" style="0" customWidth="1"/>
    <col min="7" max="7" width="10.125" style="0" customWidth="1"/>
    <col min="8" max="8" width="12.00390625" style="0" customWidth="1"/>
    <col min="9" max="9" width="12.375" style="0" customWidth="1"/>
  </cols>
  <sheetData>
    <row r="1" spans="1:7" ht="14.25">
      <c r="A1" s="219" t="s">
        <v>452</v>
      </c>
      <c r="B1" s="219"/>
      <c r="C1" s="219"/>
      <c r="D1" s="219"/>
      <c r="E1" s="219"/>
      <c r="F1" s="219"/>
      <c r="G1" s="219"/>
    </row>
    <row r="2" spans="1:7" ht="15">
      <c r="A2" s="196" t="s">
        <v>466</v>
      </c>
      <c r="B2" s="196"/>
      <c r="C2" s="196"/>
      <c r="D2" s="196"/>
      <c r="E2" s="196"/>
      <c r="F2" s="196"/>
      <c r="G2" s="196"/>
    </row>
    <row r="3" spans="1:7" ht="15">
      <c r="A3" s="196" t="s">
        <v>469</v>
      </c>
      <c r="B3" s="196"/>
      <c r="C3" s="196"/>
      <c r="D3" s="196"/>
      <c r="E3" s="196"/>
      <c r="F3" s="196"/>
      <c r="G3" s="196"/>
    </row>
    <row r="4" spans="1:7" ht="20.25" customHeight="1">
      <c r="A4" s="233" t="s">
        <v>416</v>
      </c>
      <c r="B4" s="233"/>
      <c r="C4" s="233"/>
      <c r="D4" s="233"/>
      <c r="E4" s="233"/>
      <c r="F4" s="233"/>
      <c r="G4" s="233"/>
    </row>
    <row r="5" spans="1:9" ht="18" customHeight="1">
      <c r="A5" s="240" t="s">
        <v>87</v>
      </c>
      <c r="B5" s="240"/>
      <c r="C5" s="240"/>
      <c r="D5" s="240"/>
      <c r="E5" s="240"/>
      <c r="F5" s="240"/>
      <c r="G5" s="240"/>
      <c r="H5" s="240"/>
      <c r="I5" s="240"/>
    </row>
    <row r="6" spans="1:9" ht="12.75" customHeight="1">
      <c r="A6" s="225" t="s">
        <v>156</v>
      </c>
      <c r="B6" s="237" t="s">
        <v>252</v>
      </c>
      <c r="C6" s="225" t="s">
        <v>206</v>
      </c>
      <c r="D6" s="235" t="s">
        <v>190</v>
      </c>
      <c r="E6" s="225" t="s">
        <v>211</v>
      </c>
      <c r="F6" s="225" t="s">
        <v>212</v>
      </c>
      <c r="G6" s="237" t="s">
        <v>322</v>
      </c>
      <c r="H6" s="237" t="s">
        <v>339</v>
      </c>
      <c r="I6" s="237" t="s">
        <v>387</v>
      </c>
    </row>
    <row r="7" spans="1:9" ht="12.75">
      <c r="A7" s="225"/>
      <c r="B7" s="238"/>
      <c r="C7" s="225"/>
      <c r="D7" s="236"/>
      <c r="E7" s="225"/>
      <c r="F7" s="225"/>
      <c r="G7" s="239"/>
      <c r="H7" s="239"/>
      <c r="I7" s="239"/>
    </row>
    <row r="8" spans="1:9" ht="33" customHeight="1">
      <c r="A8" s="225"/>
      <c r="B8" s="238"/>
      <c r="C8" s="225"/>
      <c r="D8" s="236"/>
      <c r="E8" s="225"/>
      <c r="F8" s="225"/>
      <c r="G8" s="239"/>
      <c r="H8" s="239"/>
      <c r="I8" s="239"/>
    </row>
    <row r="9" spans="1:9" ht="12.75">
      <c r="A9" s="62"/>
      <c r="B9" s="62">
        <v>1</v>
      </c>
      <c r="C9" s="62">
        <v>2</v>
      </c>
      <c r="D9" s="62">
        <v>3</v>
      </c>
      <c r="E9" s="62">
        <v>4</v>
      </c>
      <c r="F9" s="62">
        <v>5</v>
      </c>
      <c r="G9" s="62">
        <v>6</v>
      </c>
      <c r="H9" s="55"/>
      <c r="I9" s="55"/>
    </row>
    <row r="10" spans="1:9" ht="15.75" customHeight="1">
      <c r="A10" s="62">
        <v>1</v>
      </c>
      <c r="B10" s="80" t="s">
        <v>150</v>
      </c>
      <c r="C10" s="62">
        <v>828</v>
      </c>
      <c r="D10" s="62"/>
      <c r="E10" s="62"/>
      <c r="F10" s="62"/>
      <c r="G10" s="113">
        <f>+G11+G45+G54+G70+G92+G117+G124+G131</f>
        <v>7340880</v>
      </c>
      <c r="H10" s="113">
        <f>+H11+H45+H54+H70+H92+H117+H124+H131+H138</f>
        <v>8069118</v>
      </c>
      <c r="I10" s="113">
        <f>+I11+I45+I54+I70+I92+I117+I124+I131+I138</f>
        <v>7228815</v>
      </c>
    </row>
    <row r="11" spans="1:9" ht="15.75" customHeight="1">
      <c r="A11" s="62">
        <v>2</v>
      </c>
      <c r="B11" s="76" t="s">
        <v>191</v>
      </c>
      <c r="C11" s="99">
        <v>828</v>
      </c>
      <c r="D11" s="100" t="s">
        <v>199</v>
      </c>
      <c r="E11" s="100"/>
      <c r="F11" s="99"/>
      <c r="G11" s="170">
        <f>+G12+G18+G28+G34</f>
        <v>4710218</v>
      </c>
      <c r="H11" s="170">
        <f>+H12+H18+H28+H34</f>
        <v>4551821.33</v>
      </c>
      <c r="I11" s="170">
        <f>+I12+I19+I28+I34</f>
        <v>4397461.04</v>
      </c>
    </row>
    <row r="12" spans="1:9" ht="27" customHeight="1">
      <c r="A12" s="62">
        <v>3</v>
      </c>
      <c r="B12" s="76" t="s">
        <v>207</v>
      </c>
      <c r="C12" s="99">
        <v>828</v>
      </c>
      <c r="D12" s="100" t="s">
        <v>200</v>
      </c>
      <c r="E12" s="100"/>
      <c r="F12" s="99"/>
      <c r="G12" s="161" t="str">
        <f>G15</f>
        <v>940190,00</v>
      </c>
      <c r="H12" s="161" t="str">
        <f>H15</f>
        <v>940190,00</v>
      </c>
      <c r="I12" s="161" t="str">
        <f>I15</f>
        <v>940190,00</v>
      </c>
    </row>
    <row r="13" spans="1:9" ht="14.25" customHeight="1">
      <c r="A13" s="62">
        <v>4</v>
      </c>
      <c r="B13" s="76" t="s">
        <v>0</v>
      </c>
      <c r="C13" s="99">
        <v>828</v>
      </c>
      <c r="D13" s="100" t="s">
        <v>200</v>
      </c>
      <c r="E13" s="111">
        <v>9100000000</v>
      </c>
      <c r="F13" s="99"/>
      <c r="G13" s="161" t="str">
        <f aca="true" t="shared" si="0" ref="G13:I14">+G14</f>
        <v>940190,00</v>
      </c>
      <c r="H13" s="161" t="str">
        <f t="shared" si="0"/>
        <v>940190,00</v>
      </c>
      <c r="I13" s="161" t="str">
        <f t="shared" si="0"/>
        <v>940190,00</v>
      </c>
    </row>
    <row r="14" spans="1:9" ht="15" customHeight="1">
      <c r="A14" s="62">
        <v>5</v>
      </c>
      <c r="B14" s="76" t="s">
        <v>159</v>
      </c>
      <c r="C14" s="99">
        <v>828</v>
      </c>
      <c r="D14" s="100" t="s">
        <v>200</v>
      </c>
      <c r="E14" s="111">
        <v>9110000000</v>
      </c>
      <c r="F14" s="99"/>
      <c r="G14" s="161" t="str">
        <f t="shared" si="0"/>
        <v>940190,00</v>
      </c>
      <c r="H14" s="161" t="str">
        <f t="shared" si="0"/>
        <v>940190,00</v>
      </c>
      <c r="I14" s="161" t="str">
        <f t="shared" si="0"/>
        <v>940190,00</v>
      </c>
    </row>
    <row r="15" spans="1:9" ht="40.5" customHeight="1">
      <c r="A15" s="62">
        <v>6</v>
      </c>
      <c r="B15" s="76" t="s">
        <v>1</v>
      </c>
      <c r="C15" s="99">
        <v>828</v>
      </c>
      <c r="D15" s="100" t="s">
        <v>200</v>
      </c>
      <c r="E15" s="111">
        <v>9110080210</v>
      </c>
      <c r="F15" s="99"/>
      <c r="G15" s="161" t="str">
        <f aca="true" t="shared" si="1" ref="G15:I16">G16</f>
        <v>940190,00</v>
      </c>
      <c r="H15" s="161" t="str">
        <f t="shared" si="1"/>
        <v>940190,00</v>
      </c>
      <c r="I15" s="161" t="str">
        <f t="shared" si="1"/>
        <v>940190,00</v>
      </c>
    </row>
    <row r="16" spans="1:9" ht="41.25" customHeight="1">
      <c r="A16" s="62">
        <v>7</v>
      </c>
      <c r="B16" s="73" t="s">
        <v>2</v>
      </c>
      <c r="C16" s="99">
        <v>828</v>
      </c>
      <c r="D16" s="100" t="s">
        <v>200</v>
      </c>
      <c r="E16" s="111">
        <v>9110080210</v>
      </c>
      <c r="F16" s="99">
        <v>100</v>
      </c>
      <c r="G16" s="161" t="str">
        <f t="shared" si="1"/>
        <v>940190,00</v>
      </c>
      <c r="H16" s="161" t="str">
        <f t="shared" si="1"/>
        <v>940190,00</v>
      </c>
      <c r="I16" s="161" t="str">
        <f t="shared" si="1"/>
        <v>940190,00</v>
      </c>
    </row>
    <row r="17" spans="1:9" ht="16.5" customHeight="1">
      <c r="A17" s="62">
        <v>8</v>
      </c>
      <c r="B17" s="73" t="s">
        <v>225</v>
      </c>
      <c r="C17" s="99">
        <v>828</v>
      </c>
      <c r="D17" s="100" t="s">
        <v>200</v>
      </c>
      <c r="E17" s="111">
        <v>9110080210</v>
      </c>
      <c r="F17" s="99">
        <v>120</v>
      </c>
      <c r="G17" s="171" t="s">
        <v>515</v>
      </c>
      <c r="H17" s="171" t="s">
        <v>515</v>
      </c>
      <c r="I17" s="171" t="s">
        <v>515</v>
      </c>
    </row>
    <row r="18" spans="1:9" ht="39" customHeight="1">
      <c r="A18" s="62">
        <v>9</v>
      </c>
      <c r="B18" s="76" t="s">
        <v>193</v>
      </c>
      <c r="C18" s="99">
        <v>828</v>
      </c>
      <c r="D18" s="100" t="s">
        <v>201</v>
      </c>
      <c r="E18" s="111"/>
      <c r="F18" s="99"/>
      <c r="G18" s="119">
        <f>G21</f>
        <v>3439113</v>
      </c>
      <c r="H18" s="119">
        <f>H19</f>
        <v>3280716.33</v>
      </c>
      <c r="I18" s="161">
        <f>I21</f>
        <v>3126356.04</v>
      </c>
    </row>
    <row r="19" spans="1:9" ht="14.25" customHeight="1">
      <c r="A19" s="62">
        <v>10</v>
      </c>
      <c r="B19" s="76" t="s">
        <v>3</v>
      </c>
      <c r="C19" s="99">
        <v>828</v>
      </c>
      <c r="D19" s="100" t="s">
        <v>201</v>
      </c>
      <c r="E19" s="111">
        <v>8100000000</v>
      </c>
      <c r="F19" s="99"/>
      <c r="G19" s="119">
        <f aca="true" t="shared" si="2" ref="G19:I20">+G20</f>
        <v>3439113</v>
      </c>
      <c r="H19" s="161">
        <f t="shared" si="2"/>
        <v>3280716.33</v>
      </c>
      <c r="I19" s="161">
        <f t="shared" si="2"/>
        <v>3126356.04</v>
      </c>
    </row>
    <row r="20" spans="1:9" ht="18" customHeight="1">
      <c r="A20" s="62">
        <v>11</v>
      </c>
      <c r="B20" s="76" t="s">
        <v>4</v>
      </c>
      <c r="C20" s="99">
        <v>828</v>
      </c>
      <c r="D20" s="100" t="s">
        <v>201</v>
      </c>
      <c r="E20" s="111">
        <v>8110000000</v>
      </c>
      <c r="F20" s="99"/>
      <c r="G20" s="119">
        <f t="shared" si="2"/>
        <v>3439113</v>
      </c>
      <c r="H20" s="161">
        <f t="shared" si="2"/>
        <v>3280716.33</v>
      </c>
      <c r="I20" s="161">
        <f t="shared" si="2"/>
        <v>3126356.04</v>
      </c>
    </row>
    <row r="21" spans="1:9" ht="36.75" customHeight="1">
      <c r="A21" s="62">
        <v>12</v>
      </c>
      <c r="B21" s="76" t="s">
        <v>5</v>
      </c>
      <c r="C21" s="99">
        <v>828</v>
      </c>
      <c r="D21" s="100" t="s">
        <v>201</v>
      </c>
      <c r="E21" s="111">
        <v>8110080210</v>
      </c>
      <c r="F21" s="99"/>
      <c r="G21" s="119">
        <f>+G22+G24+G26</f>
        <v>3439113</v>
      </c>
      <c r="H21" s="161">
        <f>+H22+H24+H26</f>
        <v>3280716.33</v>
      </c>
      <c r="I21" s="119">
        <f>+I22+I24+I26</f>
        <v>3126356.04</v>
      </c>
    </row>
    <row r="22" spans="1:9" ht="41.25" customHeight="1">
      <c r="A22" s="62">
        <v>13</v>
      </c>
      <c r="B22" s="73" t="s">
        <v>2</v>
      </c>
      <c r="C22" s="99">
        <v>828</v>
      </c>
      <c r="D22" s="100" t="s">
        <v>201</v>
      </c>
      <c r="E22" s="111">
        <v>8110080210</v>
      </c>
      <c r="F22" s="99">
        <v>100</v>
      </c>
      <c r="G22" s="161" t="str">
        <f>G23</f>
        <v>2394631,11</v>
      </c>
      <c r="H22" s="161" t="str">
        <f>H23</f>
        <v>2394631,11</v>
      </c>
      <c r="I22" s="161" t="str">
        <f>I23</f>
        <v>2394631,11</v>
      </c>
    </row>
    <row r="23" spans="1:9" ht="17.25" customHeight="1">
      <c r="A23" s="62">
        <v>14</v>
      </c>
      <c r="B23" s="73" t="s">
        <v>6</v>
      </c>
      <c r="C23" s="99">
        <v>828</v>
      </c>
      <c r="D23" s="100" t="s">
        <v>201</v>
      </c>
      <c r="E23" s="111">
        <v>8110080210</v>
      </c>
      <c r="F23" s="99">
        <v>120</v>
      </c>
      <c r="G23" s="161" t="s">
        <v>397</v>
      </c>
      <c r="H23" s="161" t="s">
        <v>397</v>
      </c>
      <c r="I23" s="161" t="s">
        <v>397</v>
      </c>
    </row>
    <row r="24" spans="1:9" ht="16.5" customHeight="1">
      <c r="A24" s="62">
        <v>15</v>
      </c>
      <c r="B24" s="73" t="s">
        <v>7</v>
      </c>
      <c r="C24" s="99">
        <v>828</v>
      </c>
      <c r="D24" s="100" t="s">
        <v>201</v>
      </c>
      <c r="E24" s="111">
        <v>8110080210</v>
      </c>
      <c r="F24" s="99">
        <v>200</v>
      </c>
      <c r="G24" s="171" t="str">
        <f>+G25</f>
        <v>1040958,89</v>
      </c>
      <c r="H24" s="171" t="str">
        <f>+H25</f>
        <v>882561,56</v>
      </c>
      <c r="I24" s="171" t="str">
        <f>+I25</f>
        <v>728201,27</v>
      </c>
    </row>
    <row r="25" spans="1:9" ht="25.5" customHeight="1">
      <c r="A25" s="62">
        <v>16</v>
      </c>
      <c r="B25" s="73" t="s">
        <v>8</v>
      </c>
      <c r="C25" s="99">
        <v>828</v>
      </c>
      <c r="D25" s="100" t="s">
        <v>201</v>
      </c>
      <c r="E25" s="111">
        <v>8110080210</v>
      </c>
      <c r="F25" s="99">
        <v>240</v>
      </c>
      <c r="G25" s="171" t="s">
        <v>516</v>
      </c>
      <c r="H25" s="171" t="s">
        <v>517</v>
      </c>
      <c r="I25" s="171" t="s">
        <v>518</v>
      </c>
    </row>
    <row r="26" spans="1:9" ht="16.5" customHeight="1">
      <c r="A26" s="62">
        <v>17</v>
      </c>
      <c r="B26" s="73" t="s">
        <v>9</v>
      </c>
      <c r="C26" s="99">
        <v>828</v>
      </c>
      <c r="D26" s="100" t="s">
        <v>201</v>
      </c>
      <c r="E26" s="111">
        <v>8110080210</v>
      </c>
      <c r="F26" s="99">
        <v>800</v>
      </c>
      <c r="G26" s="171" t="str">
        <f>+G27</f>
        <v>3523,00</v>
      </c>
      <c r="H26" s="171" t="str">
        <f>+H27</f>
        <v>3523,66</v>
      </c>
      <c r="I26" s="171" t="str">
        <f>+I27</f>
        <v>3523,66</v>
      </c>
    </row>
    <row r="27" spans="1:9" ht="15.75" customHeight="1">
      <c r="A27" s="62">
        <v>18</v>
      </c>
      <c r="B27" s="73" t="s">
        <v>10</v>
      </c>
      <c r="C27" s="99">
        <v>828</v>
      </c>
      <c r="D27" s="100" t="s">
        <v>201</v>
      </c>
      <c r="E27" s="111">
        <v>8110080210</v>
      </c>
      <c r="F27" s="99">
        <v>850</v>
      </c>
      <c r="G27" s="171" t="s">
        <v>398</v>
      </c>
      <c r="H27" s="171" t="s">
        <v>415</v>
      </c>
      <c r="I27" s="171" t="s">
        <v>415</v>
      </c>
    </row>
    <row r="28" spans="1:9" ht="15" customHeight="1">
      <c r="A28" s="62">
        <v>19</v>
      </c>
      <c r="B28" s="73" t="s">
        <v>194</v>
      </c>
      <c r="C28" s="99">
        <v>828</v>
      </c>
      <c r="D28" s="100" t="s">
        <v>217</v>
      </c>
      <c r="E28" s="111"/>
      <c r="F28" s="99"/>
      <c r="G28" s="161" t="str">
        <f>G29</f>
        <v>1500,00</v>
      </c>
      <c r="H28" s="161" t="str">
        <f aca="true" t="shared" si="3" ref="H28:I30">H29</f>
        <v>1500,00</v>
      </c>
      <c r="I28" s="161" t="str">
        <f t="shared" si="3"/>
        <v>1500,00</v>
      </c>
    </row>
    <row r="29" spans="1:9" ht="18" customHeight="1">
      <c r="A29" s="62">
        <v>20</v>
      </c>
      <c r="B29" s="73" t="s">
        <v>11</v>
      </c>
      <c r="C29" s="99">
        <v>828</v>
      </c>
      <c r="D29" s="100" t="s">
        <v>217</v>
      </c>
      <c r="E29" s="111">
        <v>8100000000</v>
      </c>
      <c r="F29" s="99"/>
      <c r="G29" s="161" t="str">
        <f>G30</f>
        <v>1500,00</v>
      </c>
      <c r="H29" s="161" t="str">
        <f t="shared" si="3"/>
        <v>1500,00</v>
      </c>
      <c r="I29" s="161" t="str">
        <f t="shared" si="3"/>
        <v>1500,00</v>
      </c>
    </row>
    <row r="30" spans="1:9" ht="15.75" customHeight="1">
      <c r="A30" s="62">
        <v>21</v>
      </c>
      <c r="B30" s="76" t="s">
        <v>4</v>
      </c>
      <c r="C30" s="99">
        <v>828</v>
      </c>
      <c r="D30" s="100" t="s">
        <v>217</v>
      </c>
      <c r="E30" s="111">
        <v>8110000000</v>
      </c>
      <c r="F30" s="99"/>
      <c r="G30" s="161" t="str">
        <f>G31</f>
        <v>1500,00</v>
      </c>
      <c r="H30" s="161" t="str">
        <f t="shared" si="3"/>
        <v>1500,00</v>
      </c>
      <c r="I30" s="161" t="str">
        <f t="shared" si="3"/>
        <v>1500,00</v>
      </c>
    </row>
    <row r="31" spans="1:9" ht="39" customHeight="1">
      <c r="A31" s="62">
        <v>22</v>
      </c>
      <c r="B31" s="73" t="s">
        <v>12</v>
      </c>
      <c r="C31" s="99">
        <v>828</v>
      </c>
      <c r="D31" s="100" t="s">
        <v>217</v>
      </c>
      <c r="E31" s="111">
        <v>8110080050</v>
      </c>
      <c r="F31" s="100"/>
      <c r="G31" s="171" t="str">
        <f>+G32</f>
        <v>1500,00</v>
      </c>
      <c r="H31" s="171" t="str">
        <f>+H32</f>
        <v>1500,00</v>
      </c>
      <c r="I31" s="171" t="str">
        <f>+I32</f>
        <v>1500,00</v>
      </c>
    </row>
    <row r="32" spans="1:9" ht="12.75" customHeight="1">
      <c r="A32" s="62">
        <v>23</v>
      </c>
      <c r="B32" s="73" t="s">
        <v>9</v>
      </c>
      <c r="C32" s="99">
        <v>828</v>
      </c>
      <c r="D32" s="100" t="s">
        <v>217</v>
      </c>
      <c r="E32" s="111">
        <v>8110080050</v>
      </c>
      <c r="F32" s="99">
        <v>800</v>
      </c>
      <c r="G32" s="161" t="str">
        <f>G33</f>
        <v>1500,00</v>
      </c>
      <c r="H32" s="161" t="str">
        <f>H33</f>
        <v>1500,00</v>
      </c>
      <c r="I32" s="161" t="str">
        <f>I33</f>
        <v>1500,00</v>
      </c>
    </row>
    <row r="33" spans="1:9" ht="13.5" customHeight="1">
      <c r="A33" s="62">
        <v>24</v>
      </c>
      <c r="B33" s="82" t="s">
        <v>13</v>
      </c>
      <c r="C33" s="99">
        <v>828</v>
      </c>
      <c r="D33" s="100" t="s">
        <v>217</v>
      </c>
      <c r="E33" s="111">
        <v>8110080050</v>
      </c>
      <c r="F33" s="99">
        <v>870</v>
      </c>
      <c r="G33" s="161" t="s">
        <v>399</v>
      </c>
      <c r="H33" s="161" t="s">
        <v>399</v>
      </c>
      <c r="I33" s="161" t="s">
        <v>399</v>
      </c>
    </row>
    <row r="34" spans="1:9" ht="15.75" customHeight="1">
      <c r="A34" s="62">
        <v>25</v>
      </c>
      <c r="B34" s="82" t="s">
        <v>209</v>
      </c>
      <c r="C34" s="99">
        <v>828</v>
      </c>
      <c r="D34" s="100" t="s">
        <v>218</v>
      </c>
      <c r="E34" s="111"/>
      <c r="F34" s="99"/>
      <c r="G34" s="119">
        <f>G35+G40</f>
        <v>329415</v>
      </c>
      <c r="H34" s="119">
        <f>+H35+H40</f>
        <v>329415</v>
      </c>
      <c r="I34" s="119">
        <f>+I35+I40</f>
        <v>329415</v>
      </c>
    </row>
    <row r="35" spans="1:9" ht="30.75" customHeight="1">
      <c r="A35" s="62">
        <v>26</v>
      </c>
      <c r="B35" s="73" t="s">
        <v>97</v>
      </c>
      <c r="C35" s="99">
        <v>828</v>
      </c>
      <c r="D35" s="100" t="s">
        <v>218</v>
      </c>
      <c r="E35" s="111">
        <v>100000000</v>
      </c>
      <c r="F35" s="99"/>
      <c r="G35" s="119" t="str">
        <f aca="true" t="shared" si="4" ref="G35:I38">+G36</f>
        <v>327872,00</v>
      </c>
      <c r="H35" s="119" t="str">
        <f t="shared" si="4"/>
        <v>327872,00</v>
      </c>
      <c r="I35" s="119" t="str">
        <f t="shared" si="4"/>
        <v>327872,00</v>
      </c>
    </row>
    <row r="36" spans="1:9" ht="13.5" customHeight="1">
      <c r="A36" s="62">
        <v>27</v>
      </c>
      <c r="B36" s="73" t="s">
        <v>68</v>
      </c>
      <c r="C36" s="99">
        <v>828</v>
      </c>
      <c r="D36" s="100" t="s">
        <v>218</v>
      </c>
      <c r="E36" s="111">
        <v>110000000</v>
      </c>
      <c r="F36" s="99"/>
      <c r="G36" s="119" t="str">
        <f t="shared" si="4"/>
        <v>327872,00</v>
      </c>
      <c r="H36" s="119" t="str">
        <f t="shared" si="4"/>
        <v>327872,00</v>
      </c>
      <c r="I36" s="119" t="str">
        <f t="shared" si="4"/>
        <v>327872,00</v>
      </c>
    </row>
    <row r="37" spans="1:9" ht="54" customHeight="1">
      <c r="A37" s="62">
        <v>28</v>
      </c>
      <c r="B37" s="73" t="s">
        <v>69</v>
      </c>
      <c r="C37" s="99">
        <v>828</v>
      </c>
      <c r="D37" s="100" t="s">
        <v>218</v>
      </c>
      <c r="E37" s="111">
        <v>110083090</v>
      </c>
      <c r="F37" s="99"/>
      <c r="G37" s="161" t="str">
        <f t="shared" si="4"/>
        <v>327872,00</v>
      </c>
      <c r="H37" s="161" t="str">
        <f t="shared" si="4"/>
        <v>327872,00</v>
      </c>
      <c r="I37" s="161" t="str">
        <f t="shared" si="4"/>
        <v>327872,00</v>
      </c>
    </row>
    <row r="38" spans="1:9" ht="38.25" customHeight="1">
      <c r="A38" s="62">
        <v>29</v>
      </c>
      <c r="B38" s="73" t="s">
        <v>64</v>
      </c>
      <c r="C38" s="99">
        <v>828</v>
      </c>
      <c r="D38" s="100" t="s">
        <v>218</v>
      </c>
      <c r="E38" s="111">
        <v>110083090</v>
      </c>
      <c r="F38" s="99">
        <v>100</v>
      </c>
      <c r="G38" s="161" t="str">
        <f t="shared" si="4"/>
        <v>327872,00</v>
      </c>
      <c r="H38" s="161" t="str">
        <f t="shared" si="4"/>
        <v>327872,00</v>
      </c>
      <c r="I38" s="161" t="str">
        <f t="shared" si="4"/>
        <v>327872,00</v>
      </c>
    </row>
    <row r="39" spans="1:9" ht="13.5" customHeight="1">
      <c r="A39" s="62">
        <v>30</v>
      </c>
      <c r="B39" s="73" t="s">
        <v>6</v>
      </c>
      <c r="C39" s="99">
        <v>828</v>
      </c>
      <c r="D39" s="100" t="s">
        <v>218</v>
      </c>
      <c r="E39" s="111">
        <v>110083090</v>
      </c>
      <c r="F39" s="99">
        <v>120</v>
      </c>
      <c r="G39" s="161" t="s">
        <v>400</v>
      </c>
      <c r="H39" s="161" t="s">
        <v>400</v>
      </c>
      <c r="I39" s="161" t="s">
        <v>400</v>
      </c>
    </row>
    <row r="40" spans="1:9" ht="13.5" customHeight="1">
      <c r="A40" s="62">
        <v>31</v>
      </c>
      <c r="B40" s="73" t="s">
        <v>11</v>
      </c>
      <c r="C40" s="99">
        <v>828</v>
      </c>
      <c r="D40" s="100" t="s">
        <v>218</v>
      </c>
      <c r="E40" s="111">
        <v>8100000000</v>
      </c>
      <c r="F40" s="99"/>
      <c r="G40" s="119" t="str">
        <f aca="true" t="shared" si="5" ref="G40:I41">G41</f>
        <v>1543,00</v>
      </c>
      <c r="H40" s="119" t="str">
        <f t="shared" si="5"/>
        <v>1543,00</v>
      </c>
      <c r="I40" s="119" t="str">
        <f t="shared" si="5"/>
        <v>1543,00</v>
      </c>
    </row>
    <row r="41" spans="1:9" ht="13.5" customHeight="1">
      <c r="A41" s="62">
        <v>32</v>
      </c>
      <c r="B41" s="76" t="s">
        <v>4</v>
      </c>
      <c r="C41" s="99">
        <v>828</v>
      </c>
      <c r="D41" s="100" t="s">
        <v>218</v>
      </c>
      <c r="E41" s="111">
        <v>8110000000</v>
      </c>
      <c r="F41" s="99"/>
      <c r="G41" s="119" t="str">
        <f t="shared" si="5"/>
        <v>1543,00</v>
      </c>
      <c r="H41" s="119" t="str">
        <f t="shared" si="5"/>
        <v>1543,00</v>
      </c>
      <c r="I41" s="119" t="str">
        <f t="shared" si="5"/>
        <v>1543,00</v>
      </c>
    </row>
    <row r="42" spans="1:9" ht="43.5" customHeight="1">
      <c r="A42" s="62">
        <v>33</v>
      </c>
      <c r="B42" s="73" t="s">
        <v>442</v>
      </c>
      <c r="C42" s="99">
        <v>828</v>
      </c>
      <c r="D42" s="100" t="s">
        <v>218</v>
      </c>
      <c r="E42" s="111">
        <v>8110075140</v>
      </c>
      <c r="F42" s="99"/>
      <c r="G42" s="119" t="str">
        <f>G43</f>
        <v>1543,00</v>
      </c>
      <c r="H42" s="119" t="str">
        <f>H43</f>
        <v>1543,00</v>
      </c>
      <c r="I42" s="119" t="str">
        <f>+I43</f>
        <v>1543,00</v>
      </c>
    </row>
    <row r="43" spans="1:9" ht="17.25" customHeight="1">
      <c r="A43" s="62">
        <v>34</v>
      </c>
      <c r="B43" s="73" t="s">
        <v>7</v>
      </c>
      <c r="C43" s="99"/>
      <c r="D43" s="100" t="s">
        <v>218</v>
      </c>
      <c r="E43" s="111">
        <v>8110075140</v>
      </c>
      <c r="F43" s="99">
        <v>200</v>
      </c>
      <c r="G43" s="119" t="str">
        <f>G44</f>
        <v>1543,00</v>
      </c>
      <c r="H43" s="119" t="str">
        <f>H44</f>
        <v>1543,00</v>
      </c>
      <c r="I43" s="119" t="str">
        <f>I44</f>
        <v>1543,00</v>
      </c>
    </row>
    <row r="44" spans="1:9" ht="13.5" customHeight="1">
      <c r="A44" s="62">
        <v>35</v>
      </c>
      <c r="B44" s="73" t="s">
        <v>8</v>
      </c>
      <c r="C44" s="99">
        <v>828</v>
      </c>
      <c r="D44" s="100" t="s">
        <v>218</v>
      </c>
      <c r="E44" s="111">
        <v>8110075140</v>
      </c>
      <c r="F44" s="99">
        <v>240</v>
      </c>
      <c r="G44" s="161" t="s">
        <v>465</v>
      </c>
      <c r="H44" s="161" t="s">
        <v>465</v>
      </c>
      <c r="I44" s="161" t="s">
        <v>465</v>
      </c>
    </row>
    <row r="45" spans="1:9" ht="13.5" customHeight="1">
      <c r="A45" s="62">
        <v>36</v>
      </c>
      <c r="B45" s="73" t="s">
        <v>443</v>
      </c>
      <c r="C45" s="99">
        <v>828</v>
      </c>
      <c r="D45" s="100" t="s">
        <v>439</v>
      </c>
      <c r="E45" s="111"/>
      <c r="F45" s="99"/>
      <c r="G45" s="119">
        <f aca="true" t="shared" si="6" ref="G45:I48">G46</f>
        <v>44787</v>
      </c>
      <c r="H45" s="119">
        <f t="shared" si="6"/>
        <v>46075</v>
      </c>
      <c r="I45" s="119">
        <f t="shared" si="6"/>
        <v>0</v>
      </c>
    </row>
    <row r="46" spans="1:9" ht="13.5" customHeight="1">
      <c r="A46" s="62">
        <v>37</v>
      </c>
      <c r="B46" s="73" t="s">
        <v>440</v>
      </c>
      <c r="C46" s="99">
        <v>828</v>
      </c>
      <c r="D46" s="100" t="s">
        <v>441</v>
      </c>
      <c r="E46" s="111"/>
      <c r="F46" s="99"/>
      <c r="G46" s="119">
        <f t="shared" si="6"/>
        <v>44787</v>
      </c>
      <c r="H46" s="119">
        <f t="shared" si="6"/>
        <v>46075</v>
      </c>
      <c r="I46" s="119">
        <f t="shared" si="6"/>
        <v>0</v>
      </c>
    </row>
    <row r="47" spans="1:9" ht="12.75" customHeight="1">
      <c r="A47" s="62">
        <v>38</v>
      </c>
      <c r="B47" s="73" t="s">
        <v>11</v>
      </c>
      <c r="C47" s="99">
        <v>828</v>
      </c>
      <c r="D47" s="100" t="s">
        <v>441</v>
      </c>
      <c r="E47" s="111">
        <v>8100000000</v>
      </c>
      <c r="F47" s="99"/>
      <c r="G47" s="119">
        <f t="shared" si="6"/>
        <v>44787</v>
      </c>
      <c r="H47" s="119">
        <f t="shared" si="6"/>
        <v>46075</v>
      </c>
      <c r="I47" s="119">
        <f t="shared" si="6"/>
        <v>0</v>
      </c>
    </row>
    <row r="48" spans="1:9" ht="12.75" customHeight="1">
      <c r="A48" s="62">
        <v>39</v>
      </c>
      <c r="B48" s="73" t="s">
        <v>4</v>
      </c>
      <c r="C48" s="99">
        <v>828</v>
      </c>
      <c r="D48" s="100" t="s">
        <v>441</v>
      </c>
      <c r="E48" s="111">
        <v>8110000000</v>
      </c>
      <c r="F48" s="99"/>
      <c r="G48" s="119">
        <f t="shared" si="6"/>
        <v>44787</v>
      </c>
      <c r="H48" s="119">
        <f t="shared" si="6"/>
        <v>46075</v>
      </c>
      <c r="I48" s="119">
        <f t="shared" si="6"/>
        <v>0</v>
      </c>
    </row>
    <row r="49" spans="1:9" ht="39.75" customHeight="1">
      <c r="A49" s="62">
        <v>40</v>
      </c>
      <c r="B49" s="73" t="s">
        <v>444</v>
      </c>
      <c r="C49" s="99">
        <v>828</v>
      </c>
      <c r="D49" s="100" t="s">
        <v>441</v>
      </c>
      <c r="E49" s="111">
        <v>811005118</v>
      </c>
      <c r="F49" s="99"/>
      <c r="G49" s="119">
        <f>G50+G52</f>
        <v>44787</v>
      </c>
      <c r="H49" s="119">
        <f>+H50+H52</f>
        <v>46075</v>
      </c>
      <c r="I49" s="119">
        <f>I50</f>
        <v>0</v>
      </c>
    </row>
    <row r="50" spans="1:9" ht="41.25" customHeight="1">
      <c r="A50" s="62">
        <v>41</v>
      </c>
      <c r="B50" s="73" t="s">
        <v>256</v>
      </c>
      <c r="C50" s="99">
        <v>828</v>
      </c>
      <c r="D50" s="100" t="s">
        <v>441</v>
      </c>
      <c r="E50" s="111">
        <v>811005118</v>
      </c>
      <c r="F50" s="99">
        <v>100</v>
      </c>
      <c r="G50" s="119" t="str">
        <f>G51</f>
        <v>44263,00</v>
      </c>
      <c r="H50" s="119">
        <f>H51</f>
        <v>44263</v>
      </c>
      <c r="I50" s="119">
        <f>I51</f>
        <v>0</v>
      </c>
    </row>
    <row r="51" spans="1:9" ht="13.5" customHeight="1">
      <c r="A51" s="62">
        <v>42</v>
      </c>
      <c r="B51" s="73" t="s">
        <v>6</v>
      </c>
      <c r="C51" s="99">
        <v>828</v>
      </c>
      <c r="D51" s="100" t="s">
        <v>441</v>
      </c>
      <c r="E51" s="111">
        <v>811005118</v>
      </c>
      <c r="F51" s="99">
        <v>120</v>
      </c>
      <c r="G51" s="119" t="s">
        <v>445</v>
      </c>
      <c r="H51" s="119">
        <v>44263</v>
      </c>
      <c r="I51" s="119">
        <f>I52</f>
        <v>0</v>
      </c>
    </row>
    <row r="52" spans="1:9" ht="13.5" customHeight="1">
      <c r="A52" s="62">
        <v>43</v>
      </c>
      <c r="B52" s="73" t="s">
        <v>7</v>
      </c>
      <c r="C52" s="99">
        <v>828</v>
      </c>
      <c r="D52" s="100" t="s">
        <v>441</v>
      </c>
      <c r="E52" s="111">
        <v>811005118</v>
      </c>
      <c r="F52" s="99">
        <v>200</v>
      </c>
      <c r="G52" s="119" t="str">
        <f>G53</f>
        <v>524,00</v>
      </c>
      <c r="H52" s="119">
        <f>H53</f>
        <v>1812</v>
      </c>
      <c r="I52" s="119">
        <f>I53</f>
        <v>0</v>
      </c>
    </row>
    <row r="53" spans="1:9" ht="25.5" customHeight="1">
      <c r="A53" s="62">
        <v>44</v>
      </c>
      <c r="B53" s="73" t="s">
        <v>8</v>
      </c>
      <c r="C53" s="99">
        <v>828</v>
      </c>
      <c r="D53" s="100" t="s">
        <v>441</v>
      </c>
      <c r="E53" s="111">
        <v>811005118</v>
      </c>
      <c r="F53" s="99">
        <v>240</v>
      </c>
      <c r="G53" s="119" t="s">
        <v>446</v>
      </c>
      <c r="H53" s="119">
        <v>1812</v>
      </c>
      <c r="I53" s="119">
        <v>0</v>
      </c>
    </row>
    <row r="54" spans="1:9" ht="17.25" customHeight="1">
      <c r="A54" s="62">
        <v>45</v>
      </c>
      <c r="B54" s="82" t="s">
        <v>14</v>
      </c>
      <c r="C54" s="99">
        <v>828</v>
      </c>
      <c r="D54" s="100" t="s">
        <v>145</v>
      </c>
      <c r="E54" s="111"/>
      <c r="F54" s="99"/>
      <c r="G54" s="119">
        <f>+G55+G64</f>
        <v>135920</v>
      </c>
      <c r="H54" s="119">
        <f>+H55+H64</f>
        <v>135920</v>
      </c>
      <c r="I54" s="119">
        <f>+I55+I64</f>
        <v>135920</v>
      </c>
    </row>
    <row r="55" spans="1:9" ht="17.25" customHeight="1">
      <c r="A55" s="62">
        <v>46</v>
      </c>
      <c r="B55" s="82" t="s">
        <v>394</v>
      </c>
      <c r="C55" s="99">
        <v>828</v>
      </c>
      <c r="D55" s="100" t="s">
        <v>395</v>
      </c>
      <c r="E55" s="111"/>
      <c r="F55" s="99"/>
      <c r="G55" s="119" t="str">
        <f aca="true" t="shared" si="7" ref="G55:I59">+G56</f>
        <v>26500,00</v>
      </c>
      <c r="H55" s="119" t="str">
        <f t="shared" si="7"/>
        <v>26500,00</v>
      </c>
      <c r="I55" s="119" t="str">
        <f t="shared" si="7"/>
        <v>26500,00</v>
      </c>
    </row>
    <row r="56" spans="1:9" ht="17.25" customHeight="1">
      <c r="A56" s="62">
        <v>47</v>
      </c>
      <c r="B56" s="73" t="s">
        <v>97</v>
      </c>
      <c r="C56" s="99">
        <v>828</v>
      </c>
      <c r="D56" s="100" t="s">
        <v>395</v>
      </c>
      <c r="E56" s="111">
        <v>100000000</v>
      </c>
      <c r="F56" s="99"/>
      <c r="G56" s="119" t="str">
        <f t="shared" si="7"/>
        <v>26500,00</v>
      </c>
      <c r="H56" s="119" t="str">
        <f t="shared" si="7"/>
        <v>26500,00</v>
      </c>
      <c r="I56" s="119" t="str">
        <f t="shared" si="7"/>
        <v>26500,00</v>
      </c>
    </row>
    <row r="57" spans="1:9" ht="21.75" customHeight="1">
      <c r="A57" s="62">
        <v>48</v>
      </c>
      <c r="B57" s="73" t="s">
        <v>99</v>
      </c>
      <c r="C57" s="99">
        <v>828</v>
      </c>
      <c r="D57" s="100" t="s">
        <v>395</v>
      </c>
      <c r="E57" s="111">
        <v>130000000</v>
      </c>
      <c r="F57" s="99"/>
      <c r="G57" s="119" t="str">
        <f t="shared" si="7"/>
        <v>26500,00</v>
      </c>
      <c r="H57" s="119" t="str">
        <f t="shared" si="7"/>
        <v>26500,00</v>
      </c>
      <c r="I57" s="119" t="str">
        <f t="shared" si="7"/>
        <v>26500,00</v>
      </c>
    </row>
    <row r="58" spans="1:9" ht="49.5" customHeight="1">
      <c r="A58" s="62">
        <v>49</v>
      </c>
      <c r="B58" s="176" t="s">
        <v>401</v>
      </c>
      <c r="C58" s="99">
        <v>828</v>
      </c>
      <c r="D58" s="100" t="s">
        <v>395</v>
      </c>
      <c r="E58" s="111" t="s">
        <v>402</v>
      </c>
      <c r="F58" s="99"/>
      <c r="G58" s="119" t="str">
        <f t="shared" si="7"/>
        <v>26500,00</v>
      </c>
      <c r="H58" s="119" t="str">
        <f t="shared" si="7"/>
        <v>26500,00</v>
      </c>
      <c r="I58" s="119" t="str">
        <f t="shared" si="7"/>
        <v>26500,00</v>
      </c>
    </row>
    <row r="59" spans="1:9" ht="17.25" customHeight="1">
      <c r="A59" s="62">
        <v>50</v>
      </c>
      <c r="B59" s="73" t="s">
        <v>7</v>
      </c>
      <c r="C59" s="99">
        <v>828</v>
      </c>
      <c r="D59" s="100" t="s">
        <v>395</v>
      </c>
      <c r="E59" s="111" t="s">
        <v>402</v>
      </c>
      <c r="F59" s="99">
        <v>200</v>
      </c>
      <c r="G59" s="119" t="str">
        <f t="shared" si="7"/>
        <v>26500,00</v>
      </c>
      <c r="H59" s="119" t="str">
        <f t="shared" si="7"/>
        <v>26500,00</v>
      </c>
      <c r="I59" s="119" t="str">
        <f t="shared" si="7"/>
        <v>26500,00</v>
      </c>
    </row>
    <row r="60" spans="1:9" ht="17.25" customHeight="1">
      <c r="A60" s="62">
        <v>51</v>
      </c>
      <c r="B60" s="73" t="s">
        <v>8</v>
      </c>
      <c r="C60" s="99">
        <v>828</v>
      </c>
      <c r="D60" s="100" t="s">
        <v>395</v>
      </c>
      <c r="E60" s="111" t="s">
        <v>402</v>
      </c>
      <c r="F60" s="99">
        <v>240</v>
      </c>
      <c r="G60" s="161" t="s">
        <v>464</v>
      </c>
      <c r="H60" s="161" t="s">
        <v>464</v>
      </c>
      <c r="I60" s="161" t="s">
        <v>464</v>
      </c>
    </row>
    <row r="61" spans="1:9" ht="51" customHeight="1">
      <c r="A61" s="62">
        <v>52</v>
      </c>
      <c r="B61" s="176" t="s">
        <v>471</v>
      </c>
      <c r="C61" s="99">
        <v>828</v>
      </c>
      <c r="D61" s="100" t="s">
        <v>395</v>
      </c>
      <c r="E61" s="100" t="s">
        <v>402</v>
      </c>
      <c r="F61" s="99"/>
      <c r="G61" s="119">
        <f aca="true" t="shared" si="8" ref="G61:I62">G62</f>
        <v>0</v>
      </c>
      <c r="H61" s="119">
        <f t="shared" si="8"/>
        <v>0</v>
      </c>
      <c r="I61" s="119">
        <f t="shared" si="8"/>
        <v>0</v>
      </c>
    </row>
    <row r="62" spans="1:9" ht="17.25" customHeight="1">
      <c r="A62" s="62">
        <v>53</v>
      </c>
      <c r="B62" s="172" t="s">
        <v>7</v>
      </c>
      <c r="C62" s="173">
        <v>828</v>
      </c>
      <c r="D62" s="174" t="s">
        <v>395</v>
      </c>
      <c r="E62" s="174" t="s">
        <v>402</v>
      </c>
      <c r="F62" s="173">
        <v>200</v>
      </c>
      <c r="G62" s="175">
        <f t="shared" si="8"/>
        <v>0</v>
      </c>
      <c r="H62" s="175">
        <f t="shared" si="8"/>
        <v>0</v>
      </c>
      <c r="I62" s="175">
        <f t="shared" si="8"/>
        <v>0</v>
      </c>
    </row>
    <row r="63" spans="1:9" ht="31.5" customHeight="1">
      <c r="A63" s="62">
        <v>54</v>
      </c>
      <c r="B63" s="177" t="s">
        <v>8</v>
      </c>
      <c r="C63" s="158">
        <v>828</v>
      </c>
      <c r="D63" s="160" t="s">
        <v>395</v>
      </c>
      <c r="E63" s="160" t="s">
        <v>402</v>
      </c>
      <c r="F63" s="158">
        <v>240</v>
      </c>
      <c r="G63" s="178">
        <v>0</v>
      </c>
      <c r="H63" s="178">
        <v>0</v>
      </c>
      <c r="I63" s="178">
        <v>0</v>
      </c>
    </row>
    <row r="64" spans="1:9" ht="27" customHeight="1">
      <c r="A64" s="62">
        <v>55</v>
      </c>
      <c r="B64" s="82" t="s">
        <v>15</v>
      </c>
      <c r="C64" s="99">
        <v>828</v>
      </c>
      <c r="D64" s="100" t="s">
        <v>19</v>
      </c>
      <c r="E64" s="111"/>
      <c r="F64" s="99"/>
      <c r="G64" s="161" t="str">
        <f>G65</f>
        <v>109420,00</v>
      </c>
      <c r="H64" s="161" t="str">
        <f>H65</f>
        <v>109420,00</v>
      </c>
      <c r="I64" s="161" t="str">
        <f>I65</f>
        <v>109420,00</v>
      </c>
    </row>
    <row r="65" spans="1:9" ht="27" customHeight="1">
      <c r="A65" s="62">
        <v>56</v>
      </c>
      <c r="B65" s="82" t="s">
        <v>16</v>
      </c>
      <c r="C65" s="99">
        <v>828</v>
      </c>
      <c r="D65" s="100" t="s">
        <v>19</v>
      </c>
      <c r="E65" s="111">
        <v>100000000</v>
      </c>
      <c r="F65" s="99"/>
      <c r="G65" s="171" t="str">
        <f>+G66</f>
        <v>109420,00</v>
      </c>
      <c r="H65" s="171" t="str">
        <f>+H66</f>
        <v>109420,00</v>
      </c>
      <c r="I65" s="171" t="str">
        <f>+I66</f>
        <v>109420,00</v>
      </c>
    </row>
    <row r="66" spans="1:9" ht="14.25" customHeight="1">
      <c r="A66" s="62">
        <v>57</v>
      </c>
      <c r="B66" s="73" t="s">
        <v>17</v>
      </c>
      <c r="C66" s="99">
        <v>828</v>
      </c>
      <c r="D66" s="100" t="s">
        <v>19</v>
      </c>
      <c r="E66" s="111">
        <v>130000000</v>
      </c>
      <c r="F66" s="99"/>
      <c r="G66" s="171" t="str">
        <f>G67</f>
        <v>109420,00</v>
      </c>
      <c r="H66" s="171" t="str">
        <f aca="true" t="shared" si="9" ref="H66:I68">H67</f>
        <v>109420,00</v>
      </c>
      <c r="I66" s="171" t="str">
        <f t="shared" si="9"/>
        <v>109420,00</v>
      </c>
    </row>
    <row r="67" spans="1:9" ht="56.25" customHeight="1">
      <c r="A67" s="62">
        <v>58</v>
      </c>
      <c r="B67" s="73" t="s">
        <v>98</v>
      </c>
      <c r="C67" s="99">
        <v>828</v>
      </c>
      <c r="D67" s="100" t="s">
        <v>19</v>
      </c>
      <c r="E67" s="111">
        <v>130082020</v>
      </c>
      <c r="F67" s="99"/>
      <c r="G67" s="171" t="str">
        <f>G68</f>
        <v>109420,00</v>
      </c>
      <c r="H67" s="171" t="str">
        <f t="shared" si="9"/>
        <v>109420,00</v>
      </c>
      <c r="I67" s="171" t="str">
        <f t="shared" si="9"/>
        <v>109420,00</v>
      </c>
    </row>
    <row r="68" spans="1:9" ht="18" customHeight="1">
      <c r="A68" s="62">
        <v>59</v>
      </c>
      <c r="B68" s="73" t="s">
        <v>7</v>
      </c>
      <c r="C68" s="99">
        <v>828</v>
      </c>
      <c r="D68" s="100" t="s">
        <v>19</v>
      </c>
      <c r="E68" s="111">
        <v>130082020</v>
      </c>
      <c r="F68" s="99">
        <v>200</v>
      </c>
      <c r="G68" s="171" t="str">
        <f>G69</f>
        <v>109420,00</v>
      </c>
      <c r="H68" s="171" t="str">
        <f t="shared" si="9"/>
        <v>109420,00</v>
      </c>
      <c r="I68" s="171" t="str">
        <f t="shared" si="9"/>
        <v>109420,00</v>
      </c>
    </row>
    <row r="69" spans="1:9" ht="25.5" customHeight="1">
      <c r="A69" s="62">
        <v>60</v>
      </c>
      <c r="B69" s="73" t="s">
        <v>8</v>
      </c>
      <c r="C69" s="99">
        <v>828</v>
      </c>
      <c r="D69" s="100" t="s">
        <v>19</v>
      </c>
      <c r="E69" s="111">
        <v>130082020</v>
      </c>
      <c r="F69" s="99">
        <v>240</v>
      </c>
      <c r="G69" s="171" t="s">
        <v>404</v>
      </c>
      <c r="H69" s="171" t="s">
        <v>404</v>
      </c>
      <c r="I69" s="171" t="s">
        <v>404</v>
      </c>
    </row>
    <row r="70" spans="1:9" ht="14.25" customHeight="1">
      <c r="A70" s="62">
        <v>61</v>
      </c>
      <c r="B70" s="73" t="s">
        <v>146</v>
      </c>
      <c r="C70" s="99">
        <v>828</v>
      </c>
      <c r="D70" s="100" t="s">
        <v>147</v>
      </c>
      <c r="E70" s="111"/>
      <c r="F70" s="99"/>
      <c r="G70" s="170">
        <f aca="true" t="shared" si="10" ref="G70:I72">+G71</f>
        <v>264708</v>
      </c>
      <c r="H70" s="170">
        <f t="shared" si="10"/>
        <v>1043213</v>
      </c>
      <c r="I70" s="170">
        <f t="shared" si="10"/>
        <v>252943</v>
      </c>
    </row>
    <row r="71" spans="1:9" ht="14.25" customHeight="1">
      <c r="A71" s="62">
        <v>62</v>
      </c>
      <c r="B71" s="73" t="s">
        <v>96</v>
      </c>
      <c r="C71" s="99">
        <v>828</v>
      </c>
      <c r="D71" s="100" t="s">
        <v>20</v>
      </c>
      <c r="E71" s="111"/>
      <c r="F71" s="99"/>
      <c r="G71" s="170">
        <f t="shared" si="10"/>
        <v>264708</v>
      </c>
      <c r="H71" s="170">
        <f t="shared" si="10"/>
        <v>1043213</v>
      </c>
      <c r="I71" s="170">
        <f t="shared" si="10"/>
        <v>252943</v>
      </c>
    </row>
    <row r="72" spans="1:9" ht="27" customHeight="1">
      <c r="A72" s="62">
        <v>63</v>
      </c>
      <c r="B72" s="73" t="s">
        <v>129</v>
      </c>
      <c r="C72" s="99">
        <v>828</v>
      </c>
      <c r="D72" s="100" t="s">
        <v>20</v>
      </c>
      <c r="E72" s="111">
        <v>100000000</v>
      </c>
      <c r="F72" s="99"/>
      <c r="G72" s="170">
        <f t="shared" si="10"/>
        <v>264708</v>
      </c>
      <c r="H72" s="170">
        <f t="shared" si="10"/>
        <v>1043213</v>
      </c>
      <c r="I72" s="170">
        <f t="shared" si="10"/>
        <v>252943</v>
      </c>
    </row>
    <row r="73" spans="1:9" ht="24.75" customHeight="1">
      <c r="A73" s="62">
        <v>64</v>
      </c>
      <c r="B73" s="73" t="s">
        <v>130</v>
      </c>
      <c r="C73" s="99">
        <v>828</v>
      </c>
      <c r="D73" s="100" t="s">
        <v>20</v>
      </c>
      <c r="E73" s="111">
        <v>120000000</v>
      </c>
      <c r="F73" s="99"/>
      <c r="G73" s="170">
        <f>+G74+G77+G80+G86</f>
        <v>264708</v>
      </c>
      <c r="H73" s="170">
        <f>+H74+H77+H80+H86+H89</f>
        <v>1043213</v>
      </c>
      <c r="I73" s="170">
        <f>+I74+I77+I80+I86+I89</f>
        <v>252943</v>
      </c>
    </row>
    <row r="74" spans="1:9" ht="61.5" customHeight="1">
      <c r="A74" s="62">
        <v>65</v>
      </c>
      <c r="B74" s="147" t="s">
        <v>409</v>
      </c>
      <c r="C74" s="99">
        <v>828</v>
      </c>
      <c r="D74" s="100" t="s">
        <v>20</v>
      </c>
      <c r="E74" s="111" t="s">
        <v>485</v>
      </c>
      <c r="F74" s="99"/>
      <c r="G74" s="170" t="str">
        <f aca="true" t="shared" si="11" ref="G74:I75">+G75</f>
        <v>30300,00</v>
      </c>
      <c r="H74" s="170" t="str">
        <f t="shared" si="11"/>
        <v>0,00</v>
      </c>
      <c r="I74" s="170" t="str">
        <f t="shared" si="11"/>
        <v>0,00</v>
      </c>
    </row>
    <row r="75" spans="1:9" ht="15" customHeight="1">
      <c r="A75" s="62">
        <v>66</v>
      </c>
      <c r="B75" s="73" t="s">
        <v>254</v>
      </c>
      <c r="C75" s="99">
        <v>828</v>
      </c>
      <c r="D75" s="100" t="s">
        <v>20</v>
      </c>
      <c r="E75" s="111" t="s">
        <v>485</v>
      </c>
      <c r="F75" s="99">
        <v>200</v>
      </c>
      <c r="G75" s="171" t="str">
        <f t="shared" si="11"/>
        <v>30300,00</v>
      </c>
      <c r="H75" s="171" t="str">
        <f t="shared" si="11"/>
        <v>0,00</v>
      </c>
      <c r="I75" s="171" t="str">
        <f t="shared" si="11"/>
        <v>0,00</v>
      </c>
    </row>
    <row r="76" spans="1:9" ht="25.5" customHeight="1">
      <c r="A76" s="62">
        <v>67</v>
      </c>
      <c r="B76" s="73" t="s">
        <v>255</v>
      </c>
      <c r="C76" s="99">
        <v>828</v>
      </c>
      <c r="D76" s="100" t="s">
        <v>20</v>
      </c>
      <c r="E76" s="111" t="s">
        <v>485</v>
      </c>
      <c r="F76" s="99">
        <v>240</v>
      </c>
      <c r="G76" s="171" t="s">
        <v>510</v>
      </c>
      <c r="H76" s="171" t="s">
        <v>403</v>
      </c>
      <c r="I76" s="171" t="s">
        <v>403</v>
      </c>
    </row>
    <row r="77" spans="1:9" ht="71.25" customHeight="1">
      <c r="A77" s="62">
        <v>68</v>
      </c>
      <c r="B77" s="79" t="s">
        <v>46</v>
      </c>
      <c r="C77" s="99">
        <v>828</v>
      </c>
      <c r="D77" s="100" t="s">
        <v>20</v>
      </c>
      <c r="E77" s="111">
        <v>120081090</v>
      </c>
      <c r="F77" s="99"/>
      <c r="G77" s="170" t="str">
        <f aca="true" t="shared" si="12" ref="G77:I78">+G78</f>
        <v>94300,00</v>
      </c>
      <c r="H77" s="170" t="str">
        <f t="shared" si="12"/>
        <v>97500,00</v>
      </c>
      <c r="I77" s="170" t="str">
        <f t="shared" si="12"/>
        <v>101400,00</v>
      </c>
    </row>
    <row r="78" spans="1:9" ht="15" customHeight="1">
      <c r="A78" s="62">
        <v>69</v>
      </c>
      <c r="B78" s="73" t="s">
        <v>254</v>
      </c>
      <c r="C78" s="99">
        <v>828</v>
      </c>
      <c r="D78" s="100" t="s">
        <v>20</v>
      </c>
      <c r="E78" s="111">
        <v>120081090</v>
      </c>
      <c r="F78" s="99">
        <v>200</v>
      </c>
      <c r="G78" s="171" t="str">
        <f t="shared" si="12"/>
        <v>94300,00</v>
      </c>
      <c r="H78" s="171" t="str">
        <f t="shared" si="12"/>
        <v>97500,00</v>
      </c>
      <c r="I78" s="171" t="str">
        <f t="shared" si="12"/>
        <v>101400,00</v>
      </c>
    </row>
    <row r="79" spans="1:9" ht="25.5" customHeight="1">
      <c r="A79" s="62">
        <v>70</v>
      </c>
      <c r="B79" s="73" t="s">
        <v>255</v>
      </c>
      <c r="C79" s="99">
        <v>828</v>
      </c>
      <c r="D79" s="100" t="s">
        <v>20</v>
      </c>
      <c r="E79" s="111">
        <v>120081090</v>
      </c>
      <c r="F79" s="99">
        <v>240</v>
      </c>
      <c r="G79" s="171" t="s">
        <v>533</v>
      </c>
      <c r="H79" s="171" t="s">
        <v>405</v>
      </c>
      <c r="I79" s="171" t="s">
        <v>411</v>
      </c>
    </row>
    <row r="80" spans="1:9" ht="81.75" customHeight="1">
      <c r="A80" s="62">
        <v>71</v>
      </c>
      <c r="B80" s="147" t="s">
        <v>410</v>
      </c>
      <c r="C80" s="99">
        <v>828</v>
      </c>
      <c r="D80" s="100" t="s">
        <v>20</v>
      </c>
      <c r="E80" s="111" t="s">
        <v>406</v>
      </c>
      <c r="F80" s="99"/>
      <c r="G80" s="170" t="str">
        <f aca="true" t="shared" si="13" ref="G80:I81">+G81</f>
        <v>138720,00</v>
      </c>
      <c r="H80" s="170" t="str">
        <f t="shared" si="13"/>
        <v>144270,00</v>
      </c>
      <c r="I80" s="170" t="str">
        <f t="shared" si="13"/>
        <v>150042,00</v>
      </c>
    </row>
    <row r="81" spans="1:9" ht="15" customHeight="1">
      <c r="A81" s="62">
        <v>72</v>
      </c>
      <c r="B81" s="73" t="s">
        <v>254</v>
      </c>
      <c r="C81" s="99">
        <v>828</v>
      </c>
      <c r="D81" s="100" t="s">
        <v>20</v>
      </c>
      <c r="E81" s="111" t="s">
        <v>406</v>
      </c>
      <c r="F81" s="99">
        <v>200</v>
      </c>
      <c r="G81" s="171" t="str">
        <f t="shared" si="13"/>
        <v>138720,00</v>
      </c>
      <c r="H81" s="171" t="str">
        <f t="shared" si="13"/>
        <v>144270,00</v>
      </c>
      <c r="I81" s="171" t="str">
        <f t="shared" si="13"/>
        <v>150042,00</v>
      </c>
    </row>
    <row r="82" spans="1:9" ht="30" customHeight="1">
      <c r="A82" s="62">
        <v>73</v>
      </c>
      <c r="B82" s="73" t="s">
        <v>255</v>
      </c>
      <c r="C82" s="99">
        <v>828</v>
      </c>
      <c r="D82" s="100" t="s">
        <v>20</v>
      </c>
      <c r="E82" s="111" t="s">
        <v>406</v>
      </c>
      <c r="F82" s="99">
        <v>240</v>
      </c>
      <c r="G82" s="171" t="s">
        <v>458</v>
      </c>
      <c r="H82" s="171" t="s">
        <v>459</v>
      </c>
      <c r="I82" s="171" t="s">
        <v>462</v>
      </c>
    </row>
    <row r="83" spans="1:212" s="122" customFormat="1" ht="37.5" customHeight="1" hidden="1">
      <c r="A83" s="135">
        <v>53</v>
      </c>
      <c r="B83" s="73" t="s">
        <v>275</v>
      </c>
      <c r="C83" s="62">
        <v>828</v>
      </c>
      <c r="D83" s="81" t="s">
        <v>20</v>
      </c>
      <c r="E83" s="121" t="s">
        <v>278</v>
      </c>
      <c r="F83" s="120"/>
      <c r="G83" s="179" t="str">
        <f aca="true" t="shared" si="14" ref="G83:I84">G84</f>
        <v>0</v>
      </c>
      <c r="H83" s="179" t="str">
        <f t="shared" si="14"/>
        <v>0</v>
      </c>
      <c r="I83" s="179" t="str">
        <f t="shared" si="14"/>
        <v>0</v>
      </c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 t="s">
        <v>276</v>
      </c>
      <c r="AR83" s="124"/>
      <c r="AS83" s="124"/>
      <c r="AT83" s="124"/>
      <c r="AU83" s="124"/>
      <c r="AV83" s="124"/>
      <c r="AW83" s="124"/>
      <c r="AX83" s="124"/>
      <c r="AY83" s="124"/>
      <c r="AZ83" s="124"/>
      <c r="BA83" s="124" t="s">
        <v>277</v>
      </c>
      <c r="BB83" s="124"/>
      <c r="BC83" s="124"/>
      <c r="BD83" s="124"/>
      <c r="BE83" s="124"/>
      <c r="BF83" s="124"/>
      <c r="BG83" s="124"/>
      <c r="BH83" s="124"/>
      <c r="BI83" s="124"/>
      <c r="BJ83" s="124"/>
      <c r="BK83" s="124" t="s">
        <v>278</v>
      </c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5" t="e">
        <f>+DD84</f>
        <v>#REF!</v>
      </c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>
        <f>+DT84</f>
        <v>484000</v>
      </c>
      <c r="DU83" s="125"/>
      <c r="DV83" s="125"/>
      <c r="DW83" s="125"/>
      <c r="DX83" s="125"/>
      <c r="DY83" s="125"/>
      <c r="DZ83" s="125"/>
      <c r="EA83" s="125"/>
      <c r="EB83" s="125"/>
      <c r="EC83" s="126">
        <f>+EC84</f>
        <v>250000</v>
      </c>
      <c r="ED83" s="126"/>
      <c r="EE83" s="126"/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6"/>
      <c r="EY83" s="126"/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6"/>
      <c r="FL83" s="126"/>
      <c r="FM83" s="126"/>
      <c r="FN83" s="126"/>
      <c r="FO83" s="126"/>
      <c r="FP83" s="126"/>
      <c r="FQ83" s="126">
        <f>+FQ84</f>
        <v>250000</v>
      </c>
      <c r="FR83" s="126"/>
      <c r="FS83" s="126"/>
      <c r="FT83" s="126"/>
      <c r="FU83" s="126"/>
      <c r="FV83" s="126"/>
      <c r="FW83" s="126"/>
      <c r="FX83" s="126"/>
      <c r="FY83" s="126"/>
      <c r="FZ83" s="126"/>
      <c r="GA83" s="126"/>
      <c r="GB83" s="126"/>
      <c r="GC83" s="126"/>
      <c r="GD83" s="126"/>
      <c r="GE83" s="126"/>
      <c r="GF83" s="126"/>
      <c r="GG83" s="126"/>
      <c r="GH83" s="126"/>
      <c r="GI83" s="126"/>
      <c r="GJ83" s="126"/>
      <c r="GK83" s="126"/>
      <c r="GL83" s="126"/>
      <c r="GM83" s="126"/>
      <c r="GN83" s="126"/>
      <c r="GO83" s="126"/>
      <c r="GP83" s="126"/>
      <c r="GQ83" s="126"/>
      <c r="GR83" s="126"/>
      <c r="GS83" s="126"/>
      <c r="GT83" s="126"/>
      <c r="GU83" s="126"/>
      <c r="GV83" s="126"/>
      <c r="GW83" s="126"/>
      <c r="GX83" s="126"/>
      <c r="GY83" s="126"/>
      <c r="GZ83" s="126"/>
      <c r="HA83" s="126"/>
      <c r="HB83" s="126"/>
      <c r="HC83" s="126"/>
      <c r="HD83" s="126"/>
    </row>
    <row r="84" spans="1:212" s="122" customFormat="1" ht="16.5" customHeight="1" hidden="1">
      <c r="A84" s="135">
        <v>54</v>
      </c>
      <c r="B84" s="73" t="s">
        <v>254</v>
      </c>
      <c r="C84" s="62">
        <v>828</v>
      </c>
      <c r="D84" s="81" t="s">
        <v>20</v>
      </c>
      <c r="E84" s="121" t="s">
        <v>278</v>
      </c>
      <c r="F84" s="62">
        <v>200</v>
      </c>
      <c r="G84" s="179" t="str">
        <f t="shared" si="14"/>
        <v>0</v>
      </c>
      <c r="H84" s="179" t="str">
        <f t="shared" si="14"/>
        <v>0</v>
      </c>
      <c r="I84" s="179" t="str">
        <f t="shared" si="14"/>
        <v>0</v>
      </c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 t="s">
        <v>276</v>
      </c>
      <c r="AR84" s="124"/>
      <c r="AS84" s="124"/>
      <c r="AT84" s="124"/>
      <c r="AU84" s="124"/>
      <c r="AV84" s="124"/>
      <c r="AW84" s="124"/>
      <c r="AX84" s="124"/>
      <c r="AY84" s="124"/>
      <c r="AZ84" s="124"/>
      <c r="BA84" s="124" t="s">
        <v>277</v>
      </c>
      <c r="BB84" s="124"/>
      <c r="BC84" s="124"/>
      <c r="BD84" s="124"/>
      <c r="BE84" s="124"/>
      <c r="BF84" s="124"/>
      <c r="BG84" s="124"/>
      <c r="BH84" s="124"/>
      <c r="BI84" s="124"/>
      <c r="BJ84" s="124"/>
      <c r="BK84" s="124" t="s">
        <v>278</v>
      </c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 t="s">
        <v>137</v>
      </c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5" t="e">
        <f>+DD85</f>
        <v>#REF!</v>
      </c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>
        <f>+DT85</f>
        <v>484000</v>
      </c>
      <c r="DU84" s="125"/>
      <c r="DV84" s="125"/>
      <c r="DW84" s="125"/>
      <c r="DX84" s="125"/>
      <c r="DY84" s="125"/>
      <c r="DZ84" s="125"/>
      <c r="EA84" s="125"/>
      <c r="EB84" s="125"/>
      <c r="EC84" s="126">
        <f>+EC85</f>
        <v>250000</v>
      </c>
      <c r="ED84" s="126"/>
      <c r="EE84" s="126"/>
      <c r="EF84" s="126"/>
      <c r="EG84" s="126"/>
      <c r="EH84" s="126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6"/>
      <c r="FL84" s="126"/>
      <c r="FM84" s="126"/>
      <c r="FN84" s="126"/>
      <c r="FO84" s="126"/>
      <c r="FP84" s="126"/>
      <c r="FQ84" s="126">
        <f>+FQ85</f>
        <v>250000</v>
      </c>
      <c r="FR84" s="126"/>
      <c r="FS84" s="126"/>
      <c r="FT84" s="126"/>
      <c r="FU84" s="126"/>
      <c r="FV84" s="126"/>
      <c r="FW84" s="126"/>
      <c r="FX84" s="126"/>
      <c r="FY84" s="126"/>
      <c r="FZ84" s="126"/>
      <c r="GA84" s="126"/>
      <c r="GB84" s="126"/>
      <c r="GC84" s="126"/>
      <c r="GD84" s="126"/>
      <c r="GE84" s="126"/>
      <c r="GF84" s="126"/>
      <c r="GG84" s="126"/>
      <c r="GH84" s="126"/>
      <c r="GI84" s="126"/>
      <c r="GJ84" s="126"/>
      <c r="GK84" s="126"/>
      <c r="GL84" s="126"/>
      <c r="GM84" s="126"/>
      <c r="GN84" s="126"/>
      <c r="GO84" s="126"/>
      <c r="GP84" s="126"/>
      <c r="GQ84" s="126"/>
      <c r="GR84" s="126"/>
      <c r="GS84" s="126"/>
      <c r="GT84" s="126"/>
      <c r="GU84" s="126"/>
      <c r="GV84" s="126"/>
      <c r="GW84" s="126"/>
      <c r="GX84" s="126"/>
      <c r="GY84" s="126"/>
      <c r="GZ84" s="126"/>
      <c r="HA84" s="126"/>
      <c r="HB84" s="126"/>
      <c r="HC84" s="126"/>
      <c r="HD84" s="126"/>
    </row>
    <row r="85" spans="1:212" s="122" customFormat="1" ht="18" customHeight="1" hidden="1">
      <c r="A85" s="135">
        <v>55</v>
      </c>
      <c r="B85" s="73" t="s">
        <v>255</v>
      </c>
      <c r="C85" s="62">
        <v>828</v>
      </c>
      <c r="D85" s="81" t="s">
        <v>20</v>
      </c>
      <c r="E85" s="121" t="s">
        <v>278</v>
      </c>
      <c r="F85" s="62">
        <v>240</v>
      </c>
      <c r="G85" s="179" t="s">
        <v>274</v>
      </c>
      <c r="H85" s="179" t="s">
        <v>274</v>
      </c>
      <c r="I85" s="179" t="s">
        <v>274</v>
      </c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 t="s">
        <v>276</v>
      </c>
      <c r="AR85" s="124"/>
      <c r="AS85" s="124"/>
      <c r="AT85" s="124"/>
      <c r="AU85" s="124"/>
      <c r="AV85" s="124"/>
      <c r="AW85" s="124"/>
      <c r="AX85" s="124"/>
      <c r="AY85" s="124"/>
      <c r="AZ85" s="124"/>
      <c r="BA85" s="124" t="s">
        <v>277</v>
      </c>
      <c r="BB85" s="124"/>
      <c r="BC85" s="124"/>
      <c r="BD85" s="124"/>
      <c r="BE85" s="124"/>
      <c r="BF85" s="124"/>
      <c r="BG85" s="124"/>
      <c r="BH85" s="124"/>
      <c r="BI85" s="124"/>
      <c r="BJ85" s="124"/>
      <c r="BK85" s="124" t="s">
        <v>278</v>
      </c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 t="s">
        <v>138</v>
      </c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5" t="e">
        <f>+#REF!</f>
        <v>#REF!</v>
      </c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>
        <v>484000</v>
      </c>
      <c r="DU85" s="125"/>
      <c r="DV85" s="125"/>
      <c r="DW85" s="125"/>
      <c r="DX85" s="125"/>
      <c r="DY85" s="125"/>
      <c r="DZ85" s="125"/>
      <c r="EA85" s="125"/>
      <c r="EB85" s="125"/>
      <c r="EC85" s="126">
        <v>250000</v>
      </c>
      <c r="ED85" s="126"/>
      <c r="EE85" s="126"/>
      <c r="EF85" s="126"/>
      <c r="EG85" s="126"/>
      <c r="EH85" s="126"/>
      <c r="EI85" s="126"/>
      <c r="EJ85" s="126"/>
      <c r="EK85" s="126"/>
      <c r="EL85" s="126"/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6"/>
      <c r="EY85" s="126"/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6"/>
      <c r="FL85" s="126"/>
      <c r="FM85" s="126"/>
      <c r="FN85" s="126"/>
      <c r="FO85" s="126"/>
      <c r="FP85" s="126"/>
      <c r="FQ85" s="126">
        <v>250000</v>
      </c>
      <c r="FR85" s="126"/>
      <c r="FS85" s="126"/>
      <c r="FT85" s="126"/>
      <c r="FU85" s="126"/>
      <c r="FV85" s="126"/>
      <c r="FW85" s="126"/>
      <c r="FX85" s="126"/>
      <c r="FY85" s="126"/>
      <c r="FZ85" s="126"/>
      <c r="GA85" s="126"/>
      <c r="GB85" s="126"/>
      <c r="GC85" s="126"/>
      <c r="GD85" s="126"/>
      <c r="GE85" s="126"/>
      <c r="GF85" s="126"/>
      <c r="GG85" s="126"/>
      <c r="GH85" s="126"/>
      <c r="GI85" s="126"/>
      <c r="GJ85" s="126"/>
      <c r="GK85" s="126"/>
      <c r="GL85" s="126"/>
      <c r="GM85" s="126"/>
      <c r="GN85" s="126"/>
      <c r="GO85" s="126"/>
      <c r="GP85" s="126"/>
      <c r="GQ85" s="126"/>
      <c r="GR85" s="126"/>
      <c r="GS85" s="126"/>
      <c r="GT85" s="126"/>
      <c r="GU85" s="126"/>
      <c r="GV85" s="126"/>
      <c r="GW85" s="126"/>
      <c r="GX85" s="126"/>
      <c r="GY85" s="126"/>
      <c r="GZ85" s="126"/>
      <c r="HA85" s="126"/>
      <c r="HB85" s="126"/>
      <c r="HC85" s="126"/>
      <c r="HD85" s="126"/>
    </row>
    <row r="86" spans="1:212" s="122" customFormat="1" ht="63.75" customHeight="1">
      <c r="A86" s="135">
        <v>74</v>
      </c>
      <c r="B86" s="176" t="s">
        <v>457</v>
      </c>
      <c r="C86" s="99">
        <v>828</v>
      </c>
      <c r="D86" s="100" t="s">
        <v>20</v>
      </c>
      <c r="E86" s="100" t="s">
        <v>406</v>
      </c>
      <c r="F86" s="99"/>
      <c r="G86" s="119">
        <f aca="true" t="shared" si="15" ref="G86:I87">G87</f>
        <v>1388</v>
      </c>
      <c r="H86" s="180" t="str">
        <f t="shared" si="15"/>
        <v>1443,00</v>
      </c>
      <c r="I86" s="180" t="str">
        <f t="shared" si="15"/>
        <v>1501,00</v>
      </c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6"/>
      <c r="ED86" s="126"/>
      <c r="EE86" s="126"/>
      <c r="EF86" s="126"/>
      <c r="EG86" s="126"/>
      <c r="EH86" s="126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6"/>
      <c r="FU86" s="126"/>
      <c r="FV86" s="126"/>
      <c r="FW86" s="126"/>
      <c r="FX86" s="126"/>
      <c r="FY86" s="126"/>
      <c r="FZ86" s="126"/>
      <c r="GA86" s="126"/>
      <c r="GB86" s="126"/>
      <c r="GC86" s="126"/>
      <c r="GD86" s="126"/>
      <c r="GE86" s="126"/>
      <c r="GF86" s="126"/>
      <c r="GG86" s="126"/>
      <c r="GH86" s="126"/>
      <c r="GI86" s="126"/>
      <c r="GJ86" s="126"/>
      <c r="GK86" s="126"/>
      <c r="GL86" s="126"/>
      <c r="GM86" s="126"/>
      <c r="GN86" s="126"/>
      <c r="GO86" s="126"/>
      <c r="GP86" s="126"/>
      <c r="GQ86" s="126"/>
      <c r="GR86" s="126"/>
      <c r="GS86" s="126"/>
      <c r="GT86" s="126"/>
      <c r="GU86" s="126"/>
      <c r="GV86" s="126"/>
      <c r="GW86" s="126"/>
      <c r="GX86" s="126"/>
      <c r="GY86" s="126"/>
      <c r="GZ86" s="126"/>
      <c r="HA86" s="126"/>
      <c r="HB86" s="126"/>
      <c r="HC86" s="126"/>
      <c r="HD86" s="126"/>
    </row>
    <row r="87" spans="1:212" s="122" customFormat="1" ht="18" customHeight="1">
      <c r="A87" s="135">
        <v>75</v>
      </c>
      <c r="B87" s="73" t="s">
        <v>7</v>
      </c>
      <c r="C87" s="99">
        <v>828</v>
      </c>
      <c r="D87" s="100" t="s">
        <v>20</v>
      </c>
      <c r="E87" s="100" t="s">
        <v>406</v>
      </c>
      <c r="F87" s="99">
        <v>200</v>
      </c>
      <c r="G87" s="119">
        <f t="shared" si="15"/>
        <v>1388</v>
      </c>
      <c r="H87" s="180" t="str">
        <f t="shared" si="15"/>
        <v>1443,00</v>
      </c>
      <c r="I87" s="180" t="str">
        <f t="shared" si="15"/>
        <v>1501,00</v>
      </c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6"/>
      <c r="EY87" s="126"/>
      <c r="EZ87" s="126"/>
      <c r="FA87" s="126"/>
      <c r="FB87" s="126"/>
      <c r="FC87" s="126"/>
      <c r="FD87" s="126"/>
      <c r="FE87" s="126"/>
      <c r="FF87" s="126"/>
      <c r="FG87" s="126"/>
      <c r="FH87" s="126"/>
      <c r="FI87" s="126"/>
      <c r="FJ87" s="126"/>
      <c r="FK87" s="126"/>
      <c r="FL87" s="126"/>
      <c r="FM87" s="126"/>
      <c r="FN87" s="126"/>
      <c r="FO87" s="126"/>
      <c r="FP87" s="126"/>
      <c r="FQ87" s="126"/>
      <c r="FR87" s="126"/>
      <c r="FS87" s="126"/>
      <c r="FT87" s="126"/>
      <c r="FU87" s="126"/>
      <c r="FV87" s="126"/>
      <c r="FW87" s="126"/>
      <c r="FX87" s="126"/>
      <c r="FY87" s="126"/>
      <c r="FZ87" s="126"/>
      <c r="GA87" s="126"/>
      <c r="GB87" s="126"/>
      <c r="GC87" s="126"/>
      <c r="GD87" s="126"/>
      <c r="GE87" s="126"/>
      <c r="GF87" s="126"/>
      <c r="GG87" s="126"/>
      <c r="GH87" s="126"/>
      <c r="GI87" s="126"/>
      <c r="GJ87" s="126"/>
      <c r="GK87" s="126"/>
      <c r="GL87" s="126"/>
      <c r="GM87" s="126"/>
      <c r="GN87" s="126"/>
      <c r="GO87" s="126"/>
      <c r="GP87" s="126"/>
      <c r="GQ87" s="126"/>
      <c r="GR87" s="126"/>
      <c r="GS87" s="126"/>
      <c r="GT87" s="126"/>
      <c r="GU87" s="126"/>
      <c r="GV87" s="126"/>
      <c r="GW87" s="126"/>
      <c r="GX87" s="126"/>
      <c r="GY87" s="126"/>
      <c r="GZ87" s="126"/>
      <c r="HA87" s="126"/>
      <c r="HB87" s="126"/>
      <c r="HC87" s="126"/>
      <c r="HD87" s="126"/>
    </row>
    <row r="88" spans="1:212" s="122" customFormat="1" ht="30.75" customHeight="1">
      <c r="A88" s="135">
        <v>76</v>
      </c>
      <c r="B88" s="73" t="s">
        <v>8</v>
      </c>
      <c r="C88" s="99">
        <v>828</v>
      </c>
      <c r="D88" s="100" t="s">
        <v>20</v>
      </c>
      <c r="E88" s="100" t="s">
        <v>406</v>
      </c>
      <c r="F88" s="99">
        <v>240</v>
      </c>
      <c r="G88" s="119">
        <v>1388</v>
      </c>
      <c r="H88" s="181" t="s">
        <v>460</v>
      </c>
      <c r="I88" s="181" t="s">
        <v>461</v>
      </c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6"/>
      <c r="ED88" s="126"/>
      <c r="EE88" s="126"/>
      <c r="EF88" s="126"/>
      <c r="EG88" s="126"/>
      <c r="EH88" s="126"/>
      <c r="EI88" s="126"/>
      <c r="EJ88" s="126"/>
      <c r="EK88" s="126"/>
      <c r="EL88" s="126"/>
      <c r="EM88" s="126"/>
      <c r="EN88" s="126"/>
      <c r="EO88" s="126"/>
      <c r="EP88" s="126"/>
      <c r="EQ88" s="126"/>
      <c r="ER88" s="126"/>
      <c r="ES88" s="126"/>
      <c r="ET88" s="126"/>
      <c r="EU88" s="126"/>
      <c r="EV88" s="126"/>
      <c r="EW88" s="126"/>
      <c r="EX88" s="126"/>
      <c r="EY88" s="126"/>
      <c r="EZ88" s="126"/>
      <c r="FA88" s="126"/>
      <c r="FB88" s="126"/>
      <c r="FC88" s="126"/>
      <c r="FD88" s="126"/>
      <c r="FE88" s="126"/>
      <c r="FF88" s="126"/>
      <c r="FG88" s="126"/>
      <c r="FH88" s="126"/>
      <c r="FI88" s="126"/>
      <c r="FJ88" s="126"/>
      <c r="FK88" s="126"/>
      <c r="FL88" s="126"/>
      <c r="FM88" s="126"/>
      <c r="FN88" s="126"/>
      <c r="FO88" s="126"/>
      <c r="FP88" s="126"/>
      <c r="FQ88" s="126"/>
      <c r="FR88" s="126"/>
      <c r="FS88" s="126"/>
      <c r="FT88" s="126"/>
      <c r="FU88" s="126"/>
      <c r="FV88" s="126"/>
      <c r="FW88" s="126"/>
      <c r="FX88" s="126"/>
      <c r="FY88" s="126"/>
      <c r="FZ88" s="126"/>
      <c r="GA88" s="126"/>
      <c r="GB88" s="126"/>
      <c r="GC88" s="126"/>
      <c r="GD88" s="126"/>
      <c r="GE88" s="126"/>
      <c r="GF88" s="126"/>
      <c r="GG88" s="126"/>
      <c r="GH88" s="126"/>
      <c r="GI88" s="126"/>
      <c r="GJ88" s="126"/>
      <c r="GK88" s="126"/>
      <c r="GL88" s="126"/>
      <c r="GM88" s="126"/>
      <c r="GN88" s="126"/>
      <c r="GO88" s="126"/>
      <c r="GP88" s="126"/>
      <c r="GQ88" s="126"/>
      <c r="GR88" s="126"/>
      <c r="GS88" s="126"/>
      <c r="GT88" s="126"/>
      <c r="GU88" s="126"/>
      <c r="GV88" s="126"/>
      <c r="GW88" s="126"/>
      <c r="GX88" s="126"/>
      <c r="GY88" s="126"/>
      <c r="GZ88" s="126"/>
      <c r="HA88" s="126"/>
      <c r="HB88" s="126"/>
      <c r="HC88" s="126"/>
      <c r="HD88" s="126"/>
    </row>
    <row r="89" spans="1:212" s="122" customFormat="1" ht="71.25" customHeight="1">
      <c r="A89" s="135">
        <v>77</v>
      </c>
      <c r="B89" s="147" t="s">
        <v>408</v>
      </c>
      <c r="C89" s="99">
        <v>828</v>
      </c>
      <c r="D89" s="100" t="s">
        <v>20</v>
      </c>
      <c r="E89" s="111" t="s">
        <v>407</v>
      </c>
      <c r="F89" s="62"/>
      <c r="G89" s="180" t="str">
        <f>+G90</f>
        <v>0,00</v>
      </c>
      <c r="H89" s="171" t="str">
        <f aca="true" t="shared" si="16" ref="G89:I90">+H90</f>
        <v>800000,0</v>
      </c>
      <c r="I89" s="171" t="str">
        <f t="shared" si="16"/>
        <v>0,00</v>
      </c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</row>
    <row r="90" spans="1:9" ht="15" customHeight="1">
      <c r="A90" s="62">
        <v>78</v>
      </c>
      <c r="B90" s="73" t="s">
        <v>254</v>
      </c>
      <c r="C90" s="99">
        <v>828</v>
      </c>
      <c r="D90" s="100" t="s">
        <v>20</v>
      </c>
      <c r="E90" s="111" t="s">
        <v>407</v>
      </c>
      <c r="F90" s="99">
        <v>200</v>
      </c>
      <c r="G90" s="171" t="str">
        <f t="shared" si="16"/>
        <v>0,00</v>
      </c>
      <c r="H90" s="171" t="str">
        <f t="shared" si="16"/>
        <v>800000,0</v>
      </c>
      <c r="I90" s="171" t="str">
        <f t="shared" si="16"/>
        <v>0,00</v>
      </c>
    </row>
    <row r="91" spans="1:9" ht="13.5" customHeight="1">
      <c r="A91" s="62">
        <v>79</v>
      </c>
      <c r="B91" s="73" t="s">
        <v>255</v>
      </c>
      <c r="C91" s="99">
        <v>828</v>
      </c>
      <c r="D91" s="100" t="s">
        <v>20</v>
      </c>
      <c r="E91" s="111" t="s">
        <v>407</v>
      </c>
      <c r="F91" s="99">
        <v>240</v>
      </c>
      <c r="G91" s="171" t="s">
        <v>403</v>
      </c>
      <c r="H91" s="171" t="s">
        <v>456</v>
      </c>
      <c r="I91" s="171" t="s">
        <v>403</v>
      </c>
    </row>
    <row r="92" spans="1:9" ht="17.25" customHeight="1">
      <c r="A92" s="62">
        <v>80</v>
      </c>
      <c r="B92" s="73" t="s">
        <v>195</v>
      </c>
      <c r="C92" s="99">
        <v>828</v>
      </c>
      <c r="D92" s="100" t="s">
        <v>202</v>
      </c>
      <c r="E92" s="111"/>
      <c r="F92" s="99"/>
      <c r="G92" s="170">
        <f>+G93+G99</f>
        <v>1278741</v>
      </c>
      <c r="H92" s="170">
        <f>+H93+H99</f>
        <v>1183854.72</v>
      </c>
      <c r="I92" s="170">
        <f>+I93+I99</f>
        <v>1174544.21</v>
      </c>
    </row>
    <row r="93" spans="1:9" ht="16.5" customHeight="1">
      <c r="A93" s="62">
        <v>81</v>
      </c>
      <c r="B93" s="73" t="s">
        <v>148</v>
      </c>
      <c r="C93" s="99">
        <v>828</v>
      </c>
      <c r="D93" s="100" t="s">
        <v>149</v>
      </c>
      <c r="E93" s="111"/>
      <c r="F93" s="99"/>
      <c r="G93" s="161" t="str">
        <f>G94</f>
        <v>731774,00</v>
      </c>
      <c r="H93" s="161" t="str">
        <f>H94</f>
        <v>685178,00</v>
      </c>
      <c r="I93" s="119" t="str">
        <f>+I94</f>
        <v>676078,00</v>
      </c>
    </row>
    <row r="94" spans="1:9" ht="30" customHeight="1">
      <c r="A94" s="62">
        <v>82</v>
      </c>
      <c r="B94" s="73" t="s">
        <v>97</v>
      </c>
      <c r="C94" s="99">
        <v>828</v>
      </c>
      <c r="D94" s="100" t="s">
        <v>149</v>
      </c>
      <c r="E94" s="111">
        <v>100000000</v>
      </c>
      <c r="F94" s="99"/>
      <c r="G94" s="161" t="str">
        <f>+G95</f>
        <v>731774,00</v>
      </c>
      <c r="H94" s="161" t="str">
        <f>+H95</f>
        <v>685178,00</v>
      </c>
      <c r="I94" s="161" t="str">
        <f>+I95</f>
        <v>676078,00</v>
      </c>
    </row>
    <row r="95" spans="1:9" ht="18.75" customHeight="1">
      <c r="A95" s="62">
        <v>83</v>
      </c>
      <c r="B95" s="73" t="s">
        <v>102</v>
      </c>
      <c r="C95" s="99">
        <v>828</v>
      </c>
      <c r="D95" s="100" t="s">
        <v>149</v>
      </c>
      <c r="E95" s="111">
        <v>110000000</v>
      </c>
      <c r="F95" s="99"/>
      <c r="G95" s="161" t="str">
        <f>G96</f>
        <v>731774,00</v>
      </c>
      <c r="H95" s="161" t="str">
        <f>H96</f>
        <v>685178,00</v>
      </c>
      <c r="I95" s="161" t="str">
        <f>I96</f>
        <v>676078,00</v>
      </c>
    </row>
    <row r="96" spans="1:9" ht="54" customHeight="1">
      <c r="A96" s="62">
        <v>84</v>
      </c>
      <c r="B96" s="73" t="s">
        <v>101</v>
      </c>
      <c r="C96" s="99">
        <v>828</v>
      </c>
      <c r="D96" s="100" t="s">
        <v>149</v>
      </c>
      <c r="E96" s="111">
        <v>110083010</v>
      </c>
      <c r="F96" s="99"/>
      <c r="G96" s="161" t="str">
        <f>+G97</f>
        <v>731774,00</v>
      </c>
      <c r="H96" s="161" t="str">
        <f>+H97</f>
        <v>685178,00</v>
      </c>
      <c r="I96" s="161" t="str">
        <f>+I97</f>
        <v>676078,00</v>
      </c>
    </row>
    <row r="97" spans="1:9" ht="15.75" customHeight="1">
      <c r="A97" s="62">
        <v>85</v>
      </c>
      <c r="B97" s="73" t="s">
        <v>7</v>
      </c>
      <c r="C97" s="99">
        <v>828</v>
      </c>
      <c r="D97" s="100" t="s">
        <v>149</v>
      </c>
      <c r="E97" s="111">
        <v>110083010</v>
      </c>
      <c r="F97" s="99">
        <v>200</v>
      </c>
      <c r="G97" s="161" t="str">
        <f>G98</f>
        <v>731774,00</v>
      </c>
      <c r="H97" s="161" t="str">
        <f>H98</f>
        <v>685178,00</v>
      </c>
      <c r="I97" s="161" t="str">
        <f>I98</f>
        <v>676078,00</v>
      </c>
    </row>
    <row r="98" spans="1:9" ht="31.5" customHeight="1">
      <c r="A98" s="62">
        <v>86</v>
      </c>
      <c r="B98" s="73" t="s">
        <v>8</v>
      </c>
      <c r="C98" s="99">
        <v>828</v>
      </c>
      <c r="D98" s="100" t="s">
        <v>149</v>
      </c>
      <c r="E98" s="111">
        <v>110083010</v>
      </c>
      <c r="F98" s="99">
        <v>240</v>
      </c>
      <c r="G98" s="161" t="s">
        <v>470</v>
      </c>
      <c r="H98" s="161" t="s">
        <v>508</v>
      </c>
      <c r="I98" s="161" t="s">
        <v>509</v>
      </c>
    </row>
    <row r="99" spans="1:9" ht="14.25" customHeight="1">
      <c r="A99" s="62">
        <v>87</v>
      </c>
      <c r="B99" s="73" t="s">
        <v>196</v>
      </c>
      <c r="C99" s="99">
        <v>828</v>
      </c>
      <c r="D99" s="100" t="s">
        <v>203</v>
      </c>
      <c r="E99" s="111"/>
      <c r="F99" s="100"/>
      <c r="G99" s="119">
        <f>G100</f>
        <v>546967</v>
      </c>
      <c r="H99" s="119">
        <f>+H100</f>
        <v>498676.72</v>
      </c>
      <c r="I99" s="119">
        <f>I100</f>
        <v>498466.21</v>
      </c>
    </row>
    <row r="100" spans="1:9" ht="27.75" customHeight="1">
      <c r="A100" s="62">
        <v>88</v>
      </c>
      <c r="B100" s="73" t="s">
        <v>97</v>
      </c>
      <c r="C100" s="99">
        <v>828</v>
      </c>
      <c r="D100" s="100" t="s">
        <v>203</v>
      </c>
      <c r="E100" s="111">
        <v>100000000</v>
      </c>
      <c r="F100" s="100"/>
      <c r="G100" s="119">
        <f>+G101</f>
        <v>546967</v>
      </c>
      <c r="H100" s="119">
        <f aca="true" t="shared" si="17" ref="H100:I103">+H101</f>
        <v>498676.72</v>
      </c>
      <c r="I100" s="119">
        <f t="shared" si="17"/>
        <v>498466.21</v>
      </c>
    </row>
    <row r="101" spans="1:9" ht="17.25" customHeight="1">
      <c r="A101" s="62">
        <v>89</v>
      </c>
      <c r="B101" s="73" t="s">
        <v>102</v>
      </c>
      <c r="C101" s="99">
        <v>828</v>
      </c>
      <c r="D101" s="100" t="s">
        <v>203</v>
      </c>
      <c r="E101" s="111">
        <v>110000000</v>
      </c>
      <c r="F101" s="100"/>
      <c r="G101" s="119">
        <f>+G102+G105+G108+G111+G114</f>
        <v>546967</v>
      </c>
      <c r="H101" s="119">
        <f>+H102+H105+H108+H111</f>
        <v>498676.72</v>
      </c>
      <c r="I101" s="119">
        <f>+I102+I105+I108+I111</f>
        <v>498466.21</v>
      </c>
    </row>
    <row r="102" spans="1:9" ht="41.25" customHeight="1">
      <c r="A102" s="62">
        <v>90</v>
      </c>
      <c r="B102" s="73" t="s">
        <v>131</v>
      </c>
      <c r="C102" s="99">
        <v>828</v>
      </c>
      <c r="D102" s="100" t="s">
        <v>203</v>
      </c>
      <c r="E102" s="111">
        <v>110081010</v>
      </c>
      <c r="F102" s="100"/>
      <c r="G102" s="161" t="str">
        <f>+G103</f>
        <v>406947,00</v>
      </c>
      <c r="H102" s="161" t="str">
        <f t="shared" si="17"/>
        <v>407247,00</v>
      </c>
      <c r="I102" s="161" t="str">
        <f t="shared" si="17"/>
        <v>407005,00</v>
      </c>
    </row>
    <row r="103" spans="1:9" ht="17.25" customHeight="1">
      <c r="A103" s="62">
        <v>91</v>
      </c>
      <c r="B103" s="73" t="s">
        <v>7</v>
      </c>
      <c r="C103" s="99">
        <v>828</v>
      </c>
      <c r="D103" s="100" t="s">
        <v>203</v>
      </c>
      <c r="E103" s="111">
        <v>110081010</v>
      </c>
      <c r="F103" s="100" t="s">
        <v>137</v>
      </c>
      <c r="G103" s="161" t="str">
        <f>+G104</f>
        <v>406947,00</v>
      </c>
      <c r="H103" s="161" t="str">
        <f t="shared" si="17"/>
        <v>407247,00</v>
      </c>
      <c r="I103" s="161" t="str">
        <f t="shared" si="17"/>
        <v>407005,00</v>
      </c>
    </row>
    <row r="104" spans="1:9" ht="29.25" customHeight="1">
      <c r="A104" s="62">
        <v>92</v>
      </c>
      <c r="B104" s="73" t="s">
        <v>8</v>
      </c>
      <c r="C104" s="99">
        <v>828</v>
      </c>
      <c r="D104" s="100" t="s">
        <v>203</v>
      </c>
      <c r="E104" s="111">
        <v>110081010</v>
      </c>
      <c r="F104" s="100" t="s">
        <v>138</v>
      </c>
      <c r="G104" s="161" t="s">
        <v>519</v>
      </c>
      <c r="H104" s="161" t="s">
        <v>520</v>
      </c>
      <c r="I104" s="161" t="s">
        <v>521</v>
      </c>
    </row>
    <row r="105" spans="1:9" ht="54" customHeight="1">
      <c r="A105" s="62">
        <v>93</v>
      </c>
      <c r="B105" s="73" t="s">
        <v>67</v>
      </c>
      <c r="C105" s="99">
        <v>828</v>
      </c>
      <c r="D105" s="100" t="s">
        <v>203</v>
      </c>
      <c r="E105" s="111">
        <v>110081040</v>
      </c>
      <c r="F105" s="100"/>
      <c r="G105" s="161" t="str">
        <f aca="true" t="shared" si="18" ref="G105:I106">+G106</f>
        <v>11 000,00</v>
      </c>
      <c r="H105" s="161" t="str">
        <f t="shared" si="18"/>
        <v>11 000,00</v>
      </c>
      <c r="I105" s="161" t="str">
        <f t="shared" si="18"/>
        <v>11 000,00</v>
      </c>
    </row>
    <row r="106" spans="1:9" ht="14.25" customHeight="1">
      <c r="A106" s="62">
        <v>94</v>
      </c>
      <c r="B106" s="73" t="s">
        <v>7</v>
      </c>
      <c r="C106" s="99">
        <v>828</v>
      </c>
      <c r="D106" s="100" t="s">
        <v>203</v>
      </c>
      <c r="E106" s="111">
        <v>110081040</v>
      </c>
      <c r="F106" s="100" t="s">
        <v>137</v>
      </c>
      <c r="G106" s="161" t="str">
        <f t="shared" si="18"/>
        <v>11 000,00</v>
      </c>
      <c r="H106" s="161" t="str">
        <f t="shared" si="18"/>
        <v>11 000,00</v>
      </c>
      <c r="I106" s="161" t="str">
        <f t="shared" si="18"/>
        <v>11 000,00</v>
      </c>
    </row>
    <row r="107" spans="1:9" ht="29.25" customHeight="1">
      <c r="A107" s="62">
        <v>95</v>
      </c>
      <c r="B107" s="73" t="s">
        <v>8</v>
      </c>
      <c r="C107" s="99">
        <v>828</v>
      </c>
      <c r="D107" s="100" t="s">
        <v>203</v>
      </c>
      <c r="E107" s="111">
        <v>110081040</v>
      </c>
      <c r="F107" s="100" t="s">
        <v>138</v>
      </c>
      <c r="G107" s="161" t="s">
        <v>505</v>
      </c>
      <c r="H107" s="161" t="s">
        <v>505</v>
      </c>
      <c r="I107" s="161" t="s">
        <v>505</v>
      </c>
    </row>
    <row r="108" spans="1:9" ht="54" customHeight="1">
      <c r="A108" s="62">
        <v>96</v>
      </c>
      <c r="B108" s="73" t="s">
        <v>103</v>
      </c>
      <c r="C108" s="99">
        <v>828</v>
      </c>
      <c r="D108" s="100" t="s">
        <v>203</v>
      </c>
      <c r="E108" s="111">
        <v>110081050</v>
      </c>
      <c r="F108" s="100"/>
      <c r="G108" s="161" t="str">
        <f aca="true" t="shared" si="19" ref="G108:I109">+G109</f>
        <v>80 420,00</v>
      </c>
      <c r="H108" s="161" t="str">
        <f t="shared" si="19"/>
        <v>80429,72</v>
      </c>
      <c r="I108" s="161" t="str">
        <f t="shared" si="19"/>
        <v>80461,21</v>
      </c>
    </row>
    <row r="109" spans="1:9" ht="15.75" customHeight="1">
      <c r="A109" s="62">
        <v>97</v>
      </c>
      <c r="B109" s="73" t="s">
        <v>7</v>
      </c>
      <c r="C109" s="99">
        <v>828</v>
      </c>
      <c r="D109" s="100" t="s">
        <v>203</v>
      </c>
      <c r="E109" s="111">
        <v>110081050</v>
      </c>
      <c r="F109" s="100" t="s">
        <v>137</v>
      </c>
      <c r="G109" s="161" t="str">
        <f t="shared" si="19"/>
        <v>80 420,00</v>
      </c>
      <c r="H109" s="161" t="str">
        <f t="shared" si="19"/>
        <v>80429,72</v>
      </c>
      <c r="I109" s="161" t="str">
        <f t="shared" si="19"/>
        <v>80461,21</v>
      </c>
    </row>
    <row r="110" spans="1:9" ht="24" customHeight="1">
      <c r="A110" s="62">
        <v>98</v>
      </c>
      <c r="B110" s="73" t="s">
        <v>8</v>
      </c>
      <c r="C110" s="99">
        <v>828</v>
      </c>
      <c r="D110" s="100" t="s">
        <v>203</v>
      </c>
      <c r="E110" s="111">
        <v>110081050</v>
      </c>
      <c r="F110" s="100" t="s">
        <v>138</v>
      </c>
      <c r="G110" s="161" t="s">
        <v>504</v>
      </c>
      <c r="H110" s="161" t="s">
        <v>506</v>
      </c>
      <c r="I110" s="161" t="s">
        <v>507</v>
      </c>
    </row>
    <row r="111" spans="1:9" ht="54" customHeight="1">
      <c r="A111" s="62">
        <v>99</v>
      </c>
      <c r="B111" s="73" t="s">
        <v>484</v>
      </c>
      <c r="C111" s="99">
        <v>828</v>
      </c>
      <c r="D111" s="100" t="s">
        <v>203</v>
      </c>
      <c r="E111" s="111" t="str">
        <f>E112</f>
        <v>01100L2990</v>
      </c>
      <c r="F111" s="99"/>
      <c r="G111" s="119" t="str">
        <f aca="true" t="shared" si="20" ref="G111:I112">G112</f>
        <v>42 000,00</v>
      </c>
      <c r="H111" s="119" t="str">
        <f t="shared" si="20"/>
        <v>0,00</v>
      </c>
      <c r="I111" s="119" t="str">
        <f t="shared" si="20"/>
        <v>0,00</v>
      </c>
    </row>
    <row r="112" spans="1:9" ht="15" customHeight="1">
      <c r="A112" s="62">
        <v>100</v>
      </c>
      <c r="B112" s="162" t="s">
        <v>483</v>
      </c>
      <c r="C112" s="99">
        <v>828</v>
      </c>
      <c r="D112" s="100" t="s">
        <v>203</v>
      </c>
      <c r="E112" s="111" t="str">
        <f>E113</f>
        <v>01100L2990</v>
      </c>
      <c r="F112" s="99">
        <v>200</v>
      </c>
      <c r="G112" s="119" t="str">
        <f t="shared" si="20"/>
        <v>42 000,00</v>
      </c>
      <c r="H112" s="119" t="str">
        <f t="shared" si="20"/>
        <v>0,00</v>
      </c>
      <c r="I112" s="119" t="str">
        <f t="shared" si="20"/>
        <v>0,00</v>
      </c>
    </row>
    <row r="113" spans="1:9" ht="31.5" customHeight="1">
      <c r="A113" s="62">
        <v>101</v>
      </c>
      <c r="B113" s="162" t="s">
        <v>255</v>
      </c>
      <c r="C113" s="99">
        <v>828</v>
      </c>
      <c r="D113" s="100" t="s">
        <v>203</v>
      </c>
      <c r="E113" s="111" t="s">
        <v>525</v>
      </c>
      <c r="F113" s="99">
        <v>240</v>
      </c>
      <c r="G113" s="161" t="s">
        <v>499</v>
      </c>
      <c r="H113" s="161" t="s">
        <v>403</v>
      </c>
      <c r="I113" s="161" t="s">
        <v>403</v>
      </c>
    </row>
    <row r="114" spans="1:9" ht="50.25" customHeight="1">
      <c r="A114" s="62">
        <v>102</v>
      </c>
      <c r="B114" s="73" t="s">
        <v>484</v>
      </c>
      <c r="C114" s="99">
        <v>828</v>
      </c>
      <c r="D114" s="100" t="s">
        <v>203</v>
      </c>
      <c r="E114" s="111" t="str">
        <f>E115</f>
        <v>01100L2990</v>
      </c>
      <c r="F114" s="99"/>
      <c r="G114" s="119" t="str">
        <f>+G115</f>
        <v>6 600,00</v>
      </c>
      <c r="H114" s="119" t="str">
        <f>H115</f>
        <v>0,00</v>
      </c>
      <c r="I114" s="119" t="str">
        <f>I115</f>
        <v>0,00</v>
      </c>
    </row>
    <row r="115" spans="1:9" ht="15" customHeight="1">
      <c r="A115" s="62">
        <v>103</v>
      </c>
      <c r="B115" s="162" t="s">
        <v>483</v>
      </c>
      <c r="C115" s="99">
        <v>828</v>
      </c>
      <c r="D115" s="100" t="s">
        <v>203</v>
      </c>
      <c r="E115" s="111" t="str">
        <f>E116</f>
        <v>01100L2990</v>
      </c>
      <c r="F115" s="99">
        <v>200</v>
      </c>
      <c r="G115" s="119" t="str">
        <f>G116</f>
        <v>6 600,00</v>
      </c>
      <c r="H115" s="119" t="str">
        <f>H116</f>
        <v>0,00</v>
      </c>
      <c r="I115" s="119" t="str">
        <f>I116</f>
        <v>0,00</v>
      </c>
    </row>
    <row r="116" spans="1:9" ht="24" customHeight="1">
      <c r="A116" s="62">
        <v>104</v>
      </c>
      <c r="B116" s="162" t="s">
        <v>255</v>
      </c>
      <c r="C116" s="99">
        <v>828</v>
      </c>
      <c r="D116" s="100" t="s">
        <v>203</v>
      </c>
      <c r="E116" s="111" t="s">
        <v>525</v>
      </c>
      <c r="F116" s="99">
        <v>240</v>
      </c>
      <c r="G116" s="161" t="s">
        <v>500</v>
      </c>
      <c r="H116" s="161" t="s">
        <v>403</v>
      </c>
      <c r="I116" s="161" t="s">
        <v>403</v>
      </c>
    </row>
    <row r="117" spans="1:33" ht="12.75">
      <c r="A117" s="62">
        <v>105</v>
      </c>
      <c r="B117" s="84" t="s">
        <v>155</v>
      </c>
      <c r="C117" s="99">
        <v>828</v>
      </c>
      <c r="D117" s="100" t="s">
        <v>204</v>
      </c>
      <c r="E117" s="112"/>
      <c r="F117" s="102"/>
      <c r="G117" s="182" t="str">
        <f aca="true" t="shared" si="21" ref="G117:I118">+G118</f>
        <v>772100,00</v>
      </c>
      <c r="H117" s="183" t="str">
        <f t="shared" si="21"/>
        <v>772100,00</v>
      </c>
      <c r="I117" s="183" t="str">
        <f t="shared" si="21"/>
        <v>772100,00</v>
      </c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ht="13.5" customHeight="1">
      <c r="A118" s="62">
        <v>106</v>
      </c>
      <c r="B118" s="84" t="s">
        <v>197</v>
      </c>
      <c r="C118" s="99">
        <v>828</v>
      </c>
      <c r="D118" s="100" t="s">
        <v>205</v>
      </c>
      <c r="E118" s="112"/>
      <c r="F118" s="101"/>
      <c r="G118" s="182" t="str">
        <f>+G119</f>
        <v>772100,00</v>
      </c>
      <c r="H118" s="183" t="str">
        <f t="shared" si="21"/>
        <v>772100,00</v>
      </c>
      <c r="I118" s="183" t="str">
        <f t="shared" si="21"/>
        <v>772100,00</v>
      </c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4" ht="27.75" customHeight="1">
      <c r="A119" s="62">
        <v>107</v>
      </c>
      <c r="B119" s="73" t="s">
        <v>282</v>
      </c>
      <c r="C119" s="99">
        <v>828</v>
      </c>
      <c r="D119" s="100" t="s">
        <v>205</v>
      </c>
      <c r="E119" s="111">
        <v>100000000</v>
      </c>
      <c r="F119" s="120"/>
      <c r="G119" s="184" t="str">
        <f>G120</f>
        <v>772100,00</v>
      </c>
      <c r="H119" s="184" t="str">
        <f aca="true" t="shared" si="22" ref="H119:I122">H120</f>
        <v>772100,00</v>
      </c>
      <c r="I119" s="184" t="str">
        <f t="shared" si="22"/>
        <v>772100,00</v>
      </c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8"/>
    </row>
    <row r="120" spans="1:34" ht="12.75">
      <c r="A120" s="62">
        <v>108</v>
      </c>
      <c r="B120" s="73" t="s">
        <v>283</v>
      </c>
      <c r="C120" s="99">
        <v>828</v>
      </c>
      <c r="D120" s="100" t="s">
        <v>205</v>
      </c>
      <c r="E120" s="121" t="s">
        <v>285</v>
      </c>
      <c r="F120" s="120"/>
      <c r="G120" s="184" t="s">
        <v>463</v>
      </c>
      <c r="H120" s="184" t="s">
        <v>463</v>
      </c>
      <c r="I120" s="184" t="s">
        <v>463</v>
      </c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8"/>
    </row>
    <row r="121" spans="1:34" ht="90" customHeight="1">
      <c r="A121" s="62">
        <v>109</v>
      </c>
      <c r="B121" s="73" t="s">
        <v>284</v>
      </c>
      <c r="C121" s="99">
        <v>828</v>
      </c>
      <c r="D121" s="100" t="s">
        <v>205</v>
      </c>
      <c r="E121" s="131" t="s">
        <v>285</v>
      </c>
      <c r="F121" s="120"/>
      <c r="G121" s="184" t="str">
        <f>G122</f>
        <v>772 100,00</v>
      </c>
      <c r="H121" s="184" t="str">
        <f t="shared" si="22"/>
        <v>772 100,00</v>
      </c>
      <c r="I121" s="184" t="str">
        <f t="shared" si="22"/>
        <v>772 100,00</v>
      </c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8"/>
    </row>
    <row r="122" spans="1:34" ht="12.75">
      <c r="A122" s="62">
        <v>110</v>
      </c>
      <c r="B122" s="73" t="s">
        <v>273</v>
      </c>
      <c r="C122" s="99">
        <v>828</v>
      </c>
      <c r="D122" s="100" t="s">
        <v>205</v>
      </c>
      <c r="E122" s="131" t="s">
        <v>286</v>
      </c>
      <c r="F122" s="130">
        <v>500</v>
      </c>
      <c r="G122" s="184" t="str">
        <f>G123</f>
        <v>772 100,00</v>
      </c>
      <c r="H122" s="184" t="str">
        <f t="shared" si="22"/>
        <v>772 100,00</v>
      </c>
      <c r="I122" s="184" t="str">
        <f t="shared" si="22"/>
        <v>772 100,00</v>
      </c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18"/>
    </row>
    <row r="123" spans="1:34" ht="12.75">
      <c r="A123" s="62">
        <v>111</v>
      </c>
      <c r="B123" s="73" t="s">
        <v>186</v>
      </c>
      <c r="C123" s="99">
        <v>828</v>
      </c>
      <c r="D123" s="100" t="s">
        <v>205</v>
      </c>
      <c r="E123" s="131" t="s">
        <v>286</v>
      </c>
      <c r="F123" s="130">
        <v>540</v>
      </c>
      <c r="G123" s="184" t="s">
        <v>501</v>
      </c>
      <c r="H123" s="184" t="s">
        <v>501</v>
      </c>
      <c r="I123" s="184" t="s">
        <v>501</v>
      </c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18"/>
    </row>
    <row r="124" spans="1:34" ht="12.75">
      <c r="A124" s="62">
        <v>112</v>
      </c>
      <c r="B124" s="73" t="s">
        <v>316</v>
      </c>
      <c r="C124" s="99">
        <v>828</v>
      </c>
      <c r="D124" s="100" t="s">
        <v>318</v>
      </c>
      <c r="E124" s="131"/>
      <c r="F124" s="130"/>
      <c r="G124" s="184" t="str">
        <f aca="true" t="shared" si="23" ref="G124:I129">G125</f>
        <v>108 002,00</v>
      </c>
      <c r="H124" s="184" t="str">
        <f t="shared" si="23"/>
        <v>108 002,00</v>
      </c>
      <c r="I124" s="184" t="str">
        <f t="shared" si="23"/>
        <v>108 002,00</v>
      </c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18"/>
    </row>
    <row r="125" spans="1:34" ht="12.75">
      <c r="A125" s="62">
        <v>113</v>
      </c>
      <c r="B125" s="73" t="s">
        <v>317</v>
      </c>
      <c r="C125" s="99">
        <v>828</v>
      </c>
      <c r="D125" s="100" t="s">
        <v>319</v>
      </c>
      <c r="E125" s="55"/>
      <c r="F125" s="130"/>
      <c r="G125" s="184" t="str">
        <f t="shared" si="23"/>
        <v>108 002,00</v>
      </c>
      <c r="H125" s="184" t="str">
        <f t="shared" si="23"/>
        <v>108 002,00</v>
      </c>
      <c r="I125" s="184" t="str">
        <f t="shared" si="23"/>
        <v>108 002,00</v>
      </c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18"/>
    </row>
    <row r="126" spans="1:34" ht="25.5">
      <c r="A126" s="62">
        <v>114</v>
      </c>
      <c r="B126" s="73" t="s">
        <v>97</v>
      </c>
      <c r="C126" s="99">
        <v>828</v>
      </c>
      <c r="D126" s="100" t="s">
        <v>319</v>
      </c>
      <c r="E126" s="111">
        <v>100000000</v>
      </c>
      <c r="F126" s="130"/>
      <c r="G126" s="184" t="str">
        <f t="shared" si="23"/>
        <v>108 002,00</v>
      </c>
      <c r="H126" s="184" t="str">
        <f t="shared" si="23"/>
        <v>108 002,00</v>
      </c>
      <c r="I126" s="184" t="str">
        <f t="shared" si="23"/>
        <v>108 002,00</v>
      </c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18"/>
    </row>
    <row r="127" spans="1:34" ht="12.75">
      <c r="A127" s="62">
        <v>115</v>
      </c>
      <c r="B127" s="73" t="s">
        <v>283</v>
      </c>
      <c r="C127" s="99">
        <v>828</v>
      </c>
      <c r="D127" s="100" t="s">
        <v>319</v>
      </c>
      <c r="E127" s="131" t="s">
        <v>321</v>
      </c>
      <c r="F127" s="130"/>
      <c r="G127" s="184" t="str">
        <f t="shared" si="23"/>
        <v>108 002,00</v>
      </c>
      <c r="H127" s="184" t="str">
        <f t="shared" si="23"/>
        <v>108 002,00</v>
      </c>
      <c r="I127" s="184" t="str">
        <f t="shared" si="23"/>
        <v>108 002,00</v>
      </c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18"/>
    </row>
    <row r="128" spans="1:34" ht="102">
      <c r="A128" s="62">
        <v>116</v>
      </c>
      <c r="B128" s="73" t="s">
        <v>320</v>
      </c>
      <c r="C128" s="99">
        <v>828</v>
      </c>
      <c r="D128" s="100" t="s">
        <v>319</v>
      </c>
      <c r="E128" s="131" t="s">
        <v>321</v>
      </c>
      <c r="F128" s="130"/>
      <c r="G128" s="184" t="str">
        <f t="shared" si="23"/>
        <v>108 002,00</v>
      </c>
      <c r="H128" s="184" t="str">
        <f t="shared" si="23"/>
        <v>108 002,00</v>
      </c>
      <c r="I128" s="184" t="str">
        <f t="shared" si="23"/>
        <v>108 002,00</v>
      </c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18"/>
    </row>
    <row r="129" spans="1:34" ht="12.75">
      <c r="A129" s="62">
        <v>117</v>
      </c>
      <c r="B129" s="73" t="s">
        <v>273</v>
      </c>
      <c r="C129" s="99">
        <v>828</v>
      </c>
      <c r="D129" s="100" t="s">
        <v>319</v>
      </c>
      <c r="E129" s="131" t="s">
        <v>321</v>
      </c>
      <c r="F129" s="130">
        <v>500</v>
      </c>
      <c r="G129" s="184" t="str">
        <f t="shared" si="23"/>
        <v>108 002,00</v>
      </c>
      <c r="H129" s="184" t="str">
        <f t="shared" si="23"/>
        <v>108 002,00</v>
      </c>
      <c r="I129" s="184" t="str">
        <f t="shared" si="23"/>
        <v>108 002,00</v>
      </c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18"/>
    </row>
    <row r="130" spans="1:34" ht="12.75">
      <c r="A130" s="62">
        <v>118</v>
      </c>
      <c r="B130" s="73" t="s">
        <v>186</v>
      </c>
      <c r="C130" s="99">
        <v>828</v>
      </c>
      <c r="D130" s="100" t="s">
        <v>319</v>
      </c>
      <c r="E130" s="131" t="s">
        <v>321</v>
      </c>
      <c r="F130" s="130">
        <v>540</v>
      </c>
      <c r="G130" s="184" t="s">
        <v>502</v>
      </c>
      <c r="H130" s="184" t="s">
        <v>502</v>
      </c>
      <c r="I130" s="184" t="s">
        <v>502</v>
      </c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18"/>
    </row>
    <row r="131" spans="1:34" ht="25.5">
      <c r="A131" s="62">
        <v>119</v>
      </c>
      <c r="B131" s="73" t="s">
        <v>279</v>
      </c>
      <c r="C131" s="99">
        <v>828</v>
      </c>
      <c r="D131" s="130">
        <v>1400</v>
      </c>
      <c r="E131" s="131" t="s">
        <v>321</v>
      </c>
      <c r="F131" s="120"/>
      <c r="G131" s="185" t="str">
        <f aca="true" t="shared" si="24" ref="G131:I136">G132</f>
        <v>26 404,00</v>
      </c>
      <c r="H131" s="185" t="str">
        <f t="shared" si="24"/>
        <v>26 404,00</v>
      </c>
      <c r="I131" s="185" t="str">
        <f t="shared" si="24"/>
        <v>26 404,00</v>
      </c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8"/>
    </row>
    <row r="132" spans="1:34" ht="15" customHeight="1">
      <c r="A132" s="62">
        <v>120</v>
      </c>
      <c r="B132" s="73" t="s">
        <v>288</v>
      </c>
      <c r="C132" s="99">
        <v>828</v>
      </c>
      <c r="D132" s="130">
        <v>1403</v>
      </c>
      <c r="E132" s="131" t="s">
        <v>321</v>
      </c>
      <c r="F132" s="120"/>
      <c r="G132" s="185" t="str">
        <f t="shared" si="24"/>
        <v>26 404,00</v>
      </c>
      <c r="H132" s="185" t="str">
        <f t="shared" si="24"/>
        <v>26 404,00</v>
      </c>
      <c r="I132" s="185" t="str">
        <f t="shared" si="24"/>
        <v>26 404,00</v>
      </c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8"/>
    </row>
    <row r="133" spans="1:34" ht="12.75">
      <c r="A133" s="62">
        <v>121</v>
      </c>
      <c r="B133" s="73" t="s">
        <v>3</v>
      </c>
      <c r="C133" s="99">
        <v>828</v>
      </c>
      <c r="D133" s="130">
        <v>1403</v>
      </c>
      <c r="E133" s="130">
        <v>8100000000</v>
      </c>
      <c r="F133" s="120"/>
      <c r="G133" s="185" t="str">
        <f t="shared" si="24"/>
        <v>26 404,00</v>
      </c>
      <c r="H133" s="185" t="str">
        <f t="shared" si="24"/>
        <v>26 404,00</v>
      </c>
      <c r="I133" s="185" t="str">
        <f t="shared" si="24"/>
        <v>26 404,00</v>
      </c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8"/>
    </row>
    <row r="134" spans="1:34" ht="12.75">
      <c r="A134" s="62">
        <v>122</v>
      </c>
      <c r="B134" s="73" t="s">
        <v>4</v>
      </c>
      <c r="C134" s="99">
        <v>828</v>
      </c>
      <c r="D134" s="130">
        <v>1403</v>
      </c>
      <c r="E134" s="130">
        <v>8110000000</v>
      </c>
      <c r="F134" s="120"/>
      <c r="G134" s="185" t="str">
        <f t="shared" si="24"/>
        <v>26 404,00</v>
      </c>
      <c r="H134" s="185" t="str">
        <f t="shared" si="24"/>
        <v>26 404,00</v>
      </c>
      <c r="I134" s="185" t="str">
        <f t="shared" si="24"/>
        <v>26 404,00</v>
      </c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8"/>
    </row>
    <row r="135" spans="1:34" ht="65.25" customHeight="1">
      <c r="A135" s="62">
        <v>123</v>
      </c>
      <c r="B135" s="73" t="s">
        <v>287</v>
      </c>
      <c r="C135" s="99">
        <v>828</v>
      </c>
      <c r="D135" s="132">
        <v>1403</v>
      </c>
      <c r="E135" s="132">
        <v>8110082090</v>
      </c>
      <c r="F135" s="133"/>
      <c r="G135" s="184" t="str">
        <f t="shared" si="24"/>
        <v>26 404,00</v>
      </c>
      <c r="H135" s="184" t="str">
        <f t="shared" si="24"/>
        <v>26 404,00</v>
      </c>
      <c r="I135" s="184" t="str">
        <f t="shared" si="24"/>
        <v>26 404,00</v>
      </c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8"/>
    </row>
    <row r="136" spans="1:34" ht="12.75">
      <c r="A136" s="62">
        <v>124</v>
      </c>
      <c r="B136" s="73" t="s">
        <v>273</v>
      </c>
      <c r="C136" s="99">
        <v>828</v>
      </c>
      <c r="D136" s="130">
        <v>1403</v>
      </c>
      <c r="E136" s="132">
        <v>8110082090</v>
      </c>
      <c r="F136" s="130">
        <v>500</v>
      </c>
      <c r="G136" s="185" t="str">
        <f t="shared" si="24"/>
        <v>26 404,00</v>
      </c>
      <c r="H136" s="185" t="str">
        <f t="shared" si="24"/>
        <v>26 404,00</v>
      </c>
      <c r="I136" s="185" t="str">
        <f t="shared" si="24"/>
        <v>26 404,00</v>
      </c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8"/>
    </row>
    <row r="137" spans="1:34" ht="12.75">
      <c r="A137" s="62">
        <v>125</v>
      </c>
      <c r="B137" s="73" t="s">
        <v>186</v>
      </c>
      <c r="C137" s="99">
        <v>828</v>
      </c>
      <c r="D137" s="130">
        <v>1403</v>
      </c>
      <c r="E137" s="132">
        <v>8110082090</v>
      </c>
      <c r="F137" s="130">
        <v>540</v>
      </c>
      <c r="G137" s="185" t="s">
        <v>503</v>
      </c>
      <c r="H137" s="185" t="s">
        <v>503</v>
      </c>
      <c r="I137" s="185" t="s">
        <v>503</v>
      </c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8"/>
    </row>
    <row r="138" spans="1:34" ht="12.75">
      <c r="A138" s="62">
        <v>126</v>
      </c>
      <c r="B138" s="73" t="s">
        <v>267</v>
      </c>
      <c r="C138" s="99"/>
      <c r="D138" s="130"/>
      <c r="E138" s="132"/>
      <c r="F138" s="130"/>
      <c r="G138" s="185"/>
      <c r="H138" s="185" t="s">
        <v>472</v>
      </c>
      <c r="I138" s="185" t="s">
        <v>473</v>
      </c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</row>
    <row r="139" spans="1:33" ht="12.75">
      <c r="A139" s="225" t="s">
        <v>514</v>
      </c>
      <c r="B139" s="225"/>
      <c r="C139" s="99"/>
      <c r="D139" s="103"/>
      <c r="E139" s="100"/>
      <c r="F139" s="99"/>
      <c r="G139" s="119">
        <f>+G45+G11+G54+G70+G92+G117+G124+G131</f>
        <v>7340880</v>
      </c>
      <c r="H139" s="119">
        <f>+H11+H45+H54+H70+H92+H117+H124+H131+H138</f>
        <v>8069118</v>
      </c>
      <c r="I139" s="119">
        <f>+I11+I45+I54+I70+I92+I117+I124+I131+I138</f>
        <v>7228815</v>
      </c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ht="12.75">
      <c r="A140" s="141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ht="12.75">
      <c r="A141" s="141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ht="12.75">
      <c r="A142" s="141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1:33" ht="12.75"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1:33" ht="12.75"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1:33" ht="12.75"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1:33" ht="12.75"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1:33" ht="12.75"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1:33" ht="12.75"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1:33" ht="12.75"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1:33" ht="12.75"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1:33" ht="12.75"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1:33" ht="12.75"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1:33" ht="12.75"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1:33" ht="12.75"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1:33" ht="12.75"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1:33" ht="12.75"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1:33" ht="12.75"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1:33" ht="12.75"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1:33" ht="12.75"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1:33" ht="12.75"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1:33" ht="12.75"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1:33" ht="12.75"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1:33" ht="12.75"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1:33" ht="12.75"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1:33" ht="12.75"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1:33" ht="12.75"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1:33" ht="12.75"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1:33" ht="12.75"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1:33" ht="12.75"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1:33" ht="12.75"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1:33" ht="12.75"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1:33" ht="12.75"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1:33" ht="12.75"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1:33" ht="12.75"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1:33" ht="12.75"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1:33" ht="12.75"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1:33" ht="12.75"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1:33" ht="12.75"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1:33" ht="12.75"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1:33" ht="12.75"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1:33" ht="12.75"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1:33" ht="12.75"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1:33" ht="12.75"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1:33" ht="12.75"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</row>
    <row r="185" spans="11:33" ht="12.75"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1:33" ht="12.75"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1:33" ht="12.75"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1:33" ht="12.75"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1:33" ht="12.75"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1:33" ht="12.75"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1:33" ht="12.75"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1:33" ht="12.75"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</row>
    <row r="193" spans="11:33" ht="12.75"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1:33" ht="12.75"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</row>
    <row r="195" spans="11:33" ht="12.75"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1:33" ht="12.75"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1:33" ht="12.75"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1:33" ht="12.75"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1:33" ht="12.75"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1:33" ht="12.75"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1:33" ht="12.75"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1:33" ht="12.75"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1:33" ht="12.75"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1:33" ht="12.75"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1:33" ht="12.75"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1:33" ht="12.75"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1:33" ht="12.75"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1:33" ht="12.75"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1:33" ht="12.75"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1:33" ht="12.75"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1:33" ht="12.75"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1:33" ht="12.75"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1:33" ht="12.75"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1:33" ht="12.75"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1:33" ht="12.75"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1:33" ht="12.75"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1:33" ht="12.75"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1:33" ht="12.75"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1:33" ht="12.75"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1:33" ht="12.75"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1:33" ht="12.75"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1:33" ht="12.75"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1:33" ht="12.75"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1:33" ht="12.75"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1:33" ht="12.75"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</row>
    <row r="226" spans="11:33" ht="12.75"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1:33" ht="12.75"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</row>
    <row r="228" spans="11:33" ht="12.75"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</row>
    <row r="229" spans="11:33" ht="12.75"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</row>
    <row r="230" spans="11:33" ht="12.75"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</row>
    <row r="231" spans="11:33" ht="12.75"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</row>
    <row r="232" spans="11:33" ht="12.75"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1:33" ht="12.75"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1:33" ht="12.75"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1:33" ht="12.75"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1:33" ht="12.75"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1:33" ht="12.75"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1:33" ht="12.75"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1:33" ht="12.75"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1:33" ht="12.75"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1:33" ht="12.75"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</row>
    <row r="242" spans="11:33" ht="12.75"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</row>
    <row r="243" spans="11:33" ht="12.75"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</row>
    <row r="244" spans="11:33" ht="12.75"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</row>
    <row r="245" spans="11:33" ht="12.75"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1:33" ht="12.75"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1:33" ht="12.75"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</row>
    <row r="248" spans="11:33" ht="12.75"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</row>
    <row r="249" spans="11:33" ht="12.75"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</row>
    <row r="250" spans="11:33" ht="12.75"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</row>
    <row r="251" spans="11:33" ht="12.75"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1:33" ht="12.75"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1:33" ht="12.75"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1:33" ht="12.75"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1:33" ht="12.75"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1:33" ht="12.75"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</row>
    <row r="257" spans="11:33" ht="12.75"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</row>
    <row r="258" spans="11:33" ht="12.75"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1:33" ht="12.75"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1:33" ht="12.75"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1:33" ht="12.75"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1:33" ht="12.75"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1:33" ht="12.75"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1:33" ht="12.75"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1:33" ht="12.75"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1:33" ht="12.75"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1:33" ht="12.75"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1:33" ht="12.75"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1:33" ht="12.75"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1:33" ht="12.75"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1:33" ht="12.75"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1:33" ht="12.75"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1:33" ht="12.75"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1:33" ht="12.75"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1:33" ht="12.75"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1:33" ht="12.75"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1:33" ht="12.75"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1:33" ht="12.75"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1:33" ht="12.75"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1:33" ht="12.75"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1:33" ht="12.75"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1:33" ht="12.75"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1:33" ht="12.75"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1:33" ht="12.75"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1:33" ht="12.75"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1:33" ht="12.75"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1:33" ht="12.75"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1:33" ht="12.75"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1:33" ht="12.75"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1:33" ht="12.75"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1:33" ht="12.75"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1:33" ht="12.75"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1:33" ht="12.75"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1:33" ht="12.75"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1:33" ht="12.75"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1:33" ht="12.75"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1:33" ht="12.75"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1:33" ht="12.75"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1:33" ht="12.75"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1:33" ht="12.75"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1:33" ht="12.75"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1:33" ht="12.75"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1:33" ht="12.75"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1:33" ht="12.75"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1:33" ht="12.75"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1:33" ht="12.75"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1:33" ht="12.75"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1:33" ht="12.75"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1:33" ht="12.75"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1:33" ht="12.75"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1:33" ht="12.75"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1:33" ht="12.75"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1:33" ht="12.75"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1:33" ht="12.75"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1:33" ht="12.75"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1:33" ht="12.75"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1:33" ht="12.75"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1:33" ht="12.75"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1:33" ht="12.75"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1:33" ht="12.75"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1:33" ht="12.75"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1:33" ht="12.75"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1:33" ht="12.75"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1:33" ht="12.75"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1:33" ht="12.75"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1:33" ht="12.75"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1:33" ht="12.75"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1:33" ht="12.75"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1:33" ht="12.75"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1:33" ht="12.75"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1:33" ht="12.75"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1:33" ht="12.75"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1:33" ht="12.75"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1:33" ht="12.75"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1:33" ht="12.75"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1:33" ht="12.75"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1:33" ht="12.75"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1:33" ht="12.75"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1:33" ht="12.75"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1:33" ht="12.75"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1:33" ht="12.75"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1:33" ht="12.75"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1:33" ht="12.75"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1:33" ht="12.75"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1:33" ht="12.75"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1:33" ht="12.75"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1:33" ht="12.75"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1:33" ht="12.75"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1:33" ht="12.75"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1:33" ht="12.75"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1:33" ht="12.75"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1:33" ht="12.75"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1:33" ht="12.75"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1:33" ht="12.75"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</row>
    <row r="355" spans="11:33" ht="12.75"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1:33" ht="12.75"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1:33" ht="12.75"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1:33" ht="12.75"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1:33" ht="12.75"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1:33" ht="12.75"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1:33" ht="12.75"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1:33" ht="12.75"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1:33" ht="12.75"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1:33" ht="12.75"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1:33" ht="12.75"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1:33" ht="12.75"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1:33" ht="12.75"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1:33" ht="12.75"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</row>
    <row r="369" spans="11:33" ht="12.75"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</row>
    <row r="370" spans="11:33" ht="12.75"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</row>
    <row r="371" spans="11:33" ht="12.75"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1:33" ht="12.75"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1:33" ht="12.75"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1:33" ht="12.75"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1:33" ht="12.75"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</row>
    <row r="376" spans="11:33" ht="12.75"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1:33" ht="12.75"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1:33" ht="12.75"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1:33" ht="12.75"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1:33" ht="12.75"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1:33" ht="12.75"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1:33" ht="12.75"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1:33" ht="12.75"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1:33" ht="12.75"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1:33" ht="12.75"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1:33" ht="12.75"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1:33" ht="12.75"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1:33" ht="12.75"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1:33" ht="12.75"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1:33" ht="12.75"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1:33" ht="12.75"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1:33" ht="12.75"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1:33" ht="12.75"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1:33" ht="12.75"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1:33" ht="12.75"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1:33" ht="12.75"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1:33" ht="12.75"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1:33" ht="12.75"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1:33" ht="12.75"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1:33" ht="12.75"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1:33" ht="12.75"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1:33" ht="12.75"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1:33" ht="12.75"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</row>
    <row r="404" spans="11:33" ht="12.75"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</row>
    <row r="405" spans="11:33" ht="12.75"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</row>
    <row r="406" spans="11:33" ht="12.75"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</row>
    <row r="407" spans="11:33" ht="12.75"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</row>
    <row r="408" spans="11:33" ht="12.75"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</row>
    <row r="409" spans="11:33" ht="12.75"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</row>
    <row r="410" spans="11:33" ht="12.75"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</row>
    <row r="411" spans="11:33" ht="12.75"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</row>
    <row r="412" spans="11:33" ht="12.75"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</row>
    <row r="413" spans="11:33" ht="12.75"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</row>
    <row r="414" spans="11:33" ht="12.75"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</row>
    <row r="415" spans="11:33" ht="12.75"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</row>
    <row r="416" spans="11:33" ht="12.75"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</row>
  </sheetData>
  <sheetProtection/>
  <mergeCells count="15">
    <mergeCell ref="H6:H8"/>
    <mergeCell ref="I6:I8"/>
    <mergeCell ref="G6:G8"/>
    <mergeCell ref="A1:G1"/>
    <mergeCell ref="A2:G2"/>
    <mergeCell ref="A3:G3"/>
    <mergeCell ref="A4:G4"/>
    <mergeCell ref="F6:F8"/>
    <mergeCell ref="A5:I5"/>
    <mergeCell ref="A139:B139"/>
    <mergeCell ref="A6:A8"/>
    <mergeCell ref="C6:C8"/>
    <mergeCell ref="E6:E8"/>
    <mergeCell ref="D6:D8"/>
    <mergeCell ref="B6:B8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39">
      <selection activeCell="F59" sqref="F59"/>
    </sheetView>
  </sheetViews>
  <sheetFormatPr defaultColWidth="9.00390625" defaultRowHeight="12.75"/>
  <cols>
    <col min="2" max="2" width="69.00390625" style="0" customWidth="1"/>
    <col min="3" max="3" width="12.375" style="0" customWidth="1"/>
    <col min="6" max="6" width="12.125" style="0" customWidth="1"/>
    <col min="7" max="7" width="13.00390625" style="0" customWidth="1"/>
    <col min="8" max="8" width="13.625" style="0" customWidth="1"/>
  </cols>
  <sheetData>
    <row r="1" spans="1:10" ht="14.25">
      <c r="A1" s="10"/>
      <c r="B1" s="75" t="s">
        <v>55</v>
      </c>
      <c r="C1" s="74"/>
      <c r="D1" s="74"/>
      <c r="E1" s="74" t="s">
        <v>453</v>
      </c>
      <c r="F1" s="75"/>
      <c r="G1" s="75"/>
      <c r="H1" s="74"/>
      <c r="I1" s="75"/>
      <c r="J1" s="75"/>
    </row>
    <row r="2" spans="1:10" ht="15">
      <c r="A2" s="10"/>
      <c r="B2" s="196" t="s">
        <v>466</v>
      </c>
      <c r="C2" s="196"/>
      <c r="D2" s="196"/>
      <c r="E2" s="196"/>
      <c r="F2" s="196"/>
      <c r="G2" s="21"/>
      <c r="H2" s="21"/>
      <c r="I2" s="21"/>
      <c r="J2" s="21"/>
    </row>
    <row r="3" spans="1:10" ht="15">
      <c r="A3" s="10"/>
      <c r="B3" s="21"/>
      <c r="C3" s="204" t="s">
        <v>474</v>
      </c>
      <c r="D3" s="204"/>
      <c r="E3" s="204"/>
      <c r="F3" s="204"/>
      <c r="G3" s="21"/>
      <c r="H3" s="21"/>
      <c r="I3" s="21"/>
      <c r="J3" s="21"/>
    </row>
    <row r="4" spans="1:6" ht="12.75">
      <c r="A4" s="10"/>
      <c r="B4" s="241"/>
      <c r="C4" s="241"/>
      <c r="D4" s="241"/>
      <c r="E4" s="241"/>
      <c r="F4" s="241"/>
    </row>
    <row r="5" spans="1:6" ht="12.75">
      <c r="A5" s="61"/>
      <c r="B5" s="10"/>
      <c r="C5" s="10"/>
      <c r="D5" s="10"/>
      <c r="E5" s="10"/>
      <c r="F5" s="10"/>
    </row>
    <row r="6" spans="1:6" ht="45.75" customHeight="1">
      <c r="A6" s="244" t="s">
        <v>417</v>
      </c>
      <c r="B6" s="244"/>
      <c r="C6" s="244"/>
      <c r="D6" s="244"/>
      <c r="E6" s="244"/>
      <c r="F6" s="244"/>
    </row>
    <row r="7" spans="1:8" ht="13.5" customHeight="1">
      <c r="A7" s="61"/>
      <c r="B7" s="10"/>
      <c r="C7" s="10"/>
      <c r="D7" s="10"/>
      <c r="E7" s="10"/>
      <c r="F7" s="10"/>
      <c r="H7" t="s">
        <v>87</v>
      </c>
    </row>
    <row r="8" spans="1:8" ht="12.75">
      <c r="A8" s="242" t="s">
        <v>156</v>
      </c>
      <c r="B8" s="242" t="s">
        <v>210</v>
      </c>
      <c r="C8" s="242" t="s">
        <v>211</v>
      </c>
      <c r="D8" s="242" t="s">
        <v>212</v>
      </c>
      <c r="E8" s="242" t="s">
        <v>253</v>
      </c>
      <c r="F8" s="242" t="s">
        <v>388</v>
      </c>
      <c r="G8" s="242" t="s">
        <v>419</v>
      </c>
      <c r="H8" s="242" t="s">
        <v>386</v>
      </c>
    </row>
    <row r="9" spans="1:8" ht="12.75">
      <c r="A9" s="242"/>
      <c r="B9" s="242"/>
      <c r="C9" s="242"/>
      <c r="D9" s="242"/>
      <c r="E9" s="242"/>
      <c r="F9" s="242"/>
      <c r="G9" s="242"/>
      <c r="H9" s="242"/>
    </row>
    <row r="10" spans="1:8" ht="12.75">
      <c r="A10" s="60"/>
      <c r="B10" s="60">
        <v>1</v>
      </c>
      <c r="C10" s="60">
        <v>2</v>
      </c>
      <c r="D10" s="62">
        <v>3</v>
      </c>
      <c r="E10" s="62">
        <v>4</v>
      </c>
      <c r="F10" s="62">
        <v>5</v>
      </c>
      <c r="G10" s="62">
        <v>5</v>
      </c>
      <c r="H10" s="62">
        <v>5</v>
      </c>
    </row>
    <row r="11" spans="1:8" ht="24" customHeight="1">
      <c r="A11" s="60">
        <v>1</v>
      </c>
      <c r="B11" s="64" t="s">
        <v>104</v>
      </c>
      <c r="C11" s="108">
        <v>100000000</v>
      </c>
      <c r="D11" s="63"/>
      <c r="E11" s="65"/>
      <c r="F11" s="65">
        <f>+F12+F48+F74+F85</f>
        <v>2887343</v>
      </c>
      <c r="G11" s="65">
        <f>+G12+G48+G74+G85</f>
        <v>3570961.7199999997</v>
      </c>
      <c r="H11" s="65">
        <f>+H12+H48+H74+H85</f>
        <v>2771381.21</v>
      </c>
    </row>
    <row r="12" spans="1:8" ht="15" customHeight="1">
      <c r="A12" s="60">
        <v>2</v>
      </c>
      <c r="B12" s="66" t="s">
        <v>102</v>
      </c>
      <c r="C12" s="108">
        <v>110000000</v>
      </c>
      <c r="D12" s="67"/>
      <c r="E12" s="65"/>
      <c r="F12" s="149">
        <f>+F13+F18+F23+F28+F33+F38+F43</f>
        <v>1606613</v>
      </c>
      <c r="G12" s="149">
        <f>+G13+G18+G23+G38+G43</f>
        <v>1511726.72</v>
      </c>
      <c r="H12" s="149">
        <f>+H13+H18+H23+H38+H43</f>
        <v>1502416.21</v>
      </c>
    </row>
    <row r="13" spans="1:8" ht="56.25" customHeight="1">
      <c r="A13" s="60">
        <v>3</v>
      </c>
      <c r="B13" s="134" t="s">
        <v>100</v>
      </c>
      <c r="C13" s="108">
        <v>110081010</v>
      </c>
      <c r="D13" s="63"/>
      <c r="E13" s="65"/>
      <c r="F13" s="65" t="str">
        <f aca="true" t="shared" si="0" ref="F13:H16">+F14</f>
        <v>406947,00</v>
      </c>
      <c r="G13" s="65" t="str">
        <f t="shared" si="0"/>
        <v>407247,00</v>
      </c>
      <c r="H13" s="65" t="str">
        <f t="shared" si="0"/>
        <v>407005,00</v>
      </c>
    </row>
    <row r="14" spans="1:8" ht="16.5" customHeight="1">
      <c r="A14" s="60">
        <v>4</v>
      </c>
      <c r="B14" s="68" t="s">
        <v>254</v>
      </c>
      <c r="C14" s="109">
        <v>110081010</v>
      </c>
      <c r="D14" s="60">
        <v>200</v>
      </c>
      <c r="E14" s="69"/>
      <c r="F14" s="69" t="str">
        <f t="shared" si="0"/>
        <v>406947,00</v>
      </c>
      <c r="G14" s="69" t="str">
        <f t="shared" si="0"/>
        <v>407247,00</v>
      </c>
      <c r="H14" s="69" t="str">
        <f t="shared" si="0"/>
        <v>407005,00</v>
      </c>
    </row>
    <row r="15" spans="1:8" ht="30" customHeight="1">
      <c r="A15" s="60">
        <v>5</v>
      </c>
      <c r="B15" s="68" t="s">
        <v>255</v>
      </c>
      <c r="C15" s="109">
        <v>110081010</v>
      </c>
      <c r="D15" s="60">
        <v>240</v>
      </c>
      <c r="E15" s="69"/>
      <c r="F15" s="69" t="str">
        <f t="shared" si="0"/>
        <v>406947,00</v>
      </c>
      <c r="G15" s="69" t="str">
        <f t="shared" si="0"/>
        <v>407247,00</v>
      </c>
      <c r="H15" s="69" t="str">
        <f t="shared" si="0"/>
        <v>407005,00</v>
      </c>
    </row>
    <row r="16" spans="1:8" ht="16.5" customHeight="1">
      <c r="A16" s="60">
        <v>6</v>
      </c>
      <c r="B16" s="68" t="s">
        <v>195</v>
      </c>
      <c r="C16" s="109">
        <v>110081010</v>
      </c>
      <c r="D16" s="60">
        <v>240</v>
      </c>
      <c r="E16" s="69" t="s">
        <v>202</v>
      </c>
      <c r="F16" s="69" t="str">
        <f t="shared" si="0"/>
        <v>406947,00</v>
      </c>
      <c r="G16" s="69" t="str">
        <f t="shared" si="0"/>
        <v>407247,00</v>
      </c>
      <c r="H16" s="69" t="str">
        <f t="shared" si="0"/>
        <v>407005,00</v>
      </c>
    </row>
    <row r="17" spans="1:8" ht="15.75" customHeight="1">
      <c r="A17" s="60">
        <v>7</v>
      </c>
      <c r="B17" s="70" t="s">
        <v>148</v>
      </c>
      <c r="C17" s="109">
        <v>110081010</v>
      </c>
      <c r="D17" s="60">
        <v>240</v>
      </c>
      <c r="E17" s="69" t="s">
        <v>203</v>
      </c>
      <c r="F17" s="69" t="s">
        <v>519</v>
      </c>
      <c r="G17" s="69" t="s">
        <v>520</v>
      </c>
      <c r="H17" s="69" t="s">
        <v>521</v>
      </c>
    </row>
    <row r="18" spans="1:8" ht="66.75" customHeight="1">
      <c r="A18" s="60">
        <v>8</v>
      </c>
      <c r="B18" s="73" t="s">
        <v>67</v>
      </c>
      <c r="C18" s="109">
        <v>110081040</v>
      </c>
      <c r="D18" s="60"/>
      <c r="E18" s="69"/>
      <c r="F18" s="69" t="str">
        <f aca="true" t="shared" si="1" ref="F18:H21">+F19</f>
        <v>11000,00</v>
      </c>
      <c r="G18" s="69" t="str">
        <f t="shared" si="1"/>
        <v>11000,00</v>
      </c>
      <c r="H18" s="69" t="str">
        <f t="shared" si="1"/>
        <v>11000,00</v>
      </c>
    </row>
    <row r="19" spans="1:8" ht="16.5" customHeight="1">
      <c r="A19" s="60">
        <v>9</v>
      </c>
      <c r="B19" s="68" t="s">
        <v>254</v>
      </c>
      <c r="C19" s="109">
        <v>110081040</v>
      </c>
      <c r="D19" s="60">
        <v>200</v>
      </c>
      <c r="E19" s="69"/>
      <c r="F19" s="69" t="str">
        <f t="shared" si="1"/>
        <v>11000,00</v>
      </c>
      <c r="G19" s="69" t="str">
        <f t="shared" si="1"/>
        <v>11000,00</v>
      </c>
      <c r="H19" s="69" t="str">
        <f t="shared" si="1"/>
        <v>11000,00</v>
      </c>
    </row>
    <row r="20" spans="1:8" ht="30" customHeight="1">
      <c r="A20" s="60">
        <v>10</v>
      </c>
      <c r="B20" s="68" t="s">
        <v>255</v>
      </c>
      <c r="C20" s="109">
        <v>110081040</v>
      </c>
      <c r="D20" s="60">
        <v>240</v>
      </c>
      <c r="E20" s="69"/>
      <c r="F20" s="69" t="str">
        <f t="shared" si="1"/>
        <v>11000,00</v>
      </c>
      <c r="G20" s="69" t="str">
        <f t="shared" si="1"/>
        <v>11000,00</v>
      </c>
      <c r="H20" s="69" t="str">
        <f t="shared" si="1"/>
        <v>11000,00</v>
      </c>
    </row>
    <row r="21" spans="1:8" ht="16.5" customHeight="1">
      <c r="A21" s="60">
        <v>11</v>
      </c>
      <c r="B21" s="68" t="s">
        <v>195</v>
      </c>
      <c r="C21" s="109">
        <v>110081040</v>
      </c>
      <c r="D21" s="60">
        <v>240</v>
      </c>
      <c r="E21" s="69" t="s">
        <v>202</v>
      </c>
      <c r="F21" s="69" t="str">
        <f t="shared" si="1"/>
        <v>11000,00</v>
      </c>
      <c r="G21" s="69" t="str">
        <f t="shared" si="1"/>
        <v>11000,00</v>
      </c>
      <c r="H21" s="69" t="str">
        <f t="shared" si="1"/>
        <v>11000,00</v>
      </c>
    </row>
    <row r="22" spans="1:8" ht="15.75" customHeight="1">
      <c r="A22" s="60">
        <v>12</v>
      </c>
      <c r="B22" s="70" t="s">
        <v>148</v>
      </c>
      <c r="C22" s="109">
        <v>110081040</v>
      </c>
      <c r="D22" s="60">
        <v>240</v>
      </c>
      <c r="E22" s="69" t="s">
        <v>203</v>
      </c>
      <c r="F22" s="69" t="s">
        <v>412</v>
      </c>
      <c r="G22" s="69" t="s">
        <v>412</v>
      </c>
      <c r="H22" s="69" t="s">
        <v>412</v>
      </c>
    </row>
    <row r="23" spans="1:8" ht="56.25" customHeight="1">
      <c r="A23" s="60">
        <v>13</v>
      </c>
      <c r="B23" s="148" t="s">
        <v>47</v>
      </c>
      <c r="C23" s="108">
        <v>110081050</v>
      </c>
      <c r="D23" s="63"/>
      <c r="E23" s="65"/>
      <c r="F23" s="65" t="str">
        <f aca="true" t="shared" si="2" ref="F23:H26">+F24</f>
        <v>80420,00</v>
      </c>
      <c r="G23" s="65" t="str">
        <f t="shared" si="2"/>
        <v>80429,72</v>
      </c>
      <c r="H23" s="65" t="str">
        <f t="shared" si="2"/>
        <v>80461,21</v>
      </c>
    </row>
    <row r="24" spans="1:8" ht="18" customHeight="1">
      <c r="A24" s="60">
        <v>14</v>
      </c>
      <c r="B24" s="70" t="s">
        <v>254</v>
      </c>
      <c r="C24" s="108">
        <v>110081050</v>
      </c>
      <c r="D24" s="60">
        <v>200</v>
      </c>
      <c r="E24" s="69"/>
      <c r="F24" s="69" t="str">
        <f t="shared" si="2"/>
        <v>80420,00</v>
      </c>
      <c r="G24" s="69" t="str">
        <f t="shared" si="2"/>
        <v>80429,72</v>
      </c>
      <c r="H24" s="69" t="str">
        <f t="shared" si="2"/>
        <v>80461,21</v>
      </c>
    </row>
    <row r="25" spans="1:8" ht="26.25" customHeight="1">
      <c r="A25" s="60">
        <v>15</v>
      </c>
      <c r="B25" s="70" t="s">
        <v>255</v>
      </c>
      <c r="C25" s="108">
        <v>110081050</v>
      </c>
      <c r="D25" s="60">
        <v>240</v>
      </c>
      <c r="E25" s="69"/>
      <c r="F25" s="69" t="str">
        <f t="shared" si="2"/>
        <v>80420,00</v>
      </c>
      <c r="G25" s="69" t="str">
        <f t="shared" si="2"/>
        <v>80429,72</v>
      </c>
      <c r="H25" s="69" t="str">
        <f t="shared" si="2"/>
        <v>80461,21</v>
      </c>
    </row>
    <row r="26" spans="1:8" ht="12.75" customHeight="1">
      <c r="A26" s="60">
        <v>16</v>
      </c>
      <c r="B26" s="70" t="s">
        <v>195</v>
      </c>
      <c r="C26" s="108">
        <v>110081050</v>
      </c>
      <c r="D26" s="60">
        <v>240</v>
      </c>
      <c r="E26" s="69" t="s">
        <v>202</v>
      </c>
      <c r="F26" s="69" t="str">
        <f t="shared" si="2"/>
        <v>80420,00</v>
      </c>
      <c r="G26" s="69" t="str">
        <f t="shared" si="2"/>
        <v>80429,72</v>
      </c>
      <c r="H26" s="69" t="str">
        <f t="shared" si="2"/>
        <v>80461,21</v>
      </c>
    </row>
    <row r="27" spans="1:8" ht="11.25" customHeight="1">
      <c r="A27" s="60">
        <v>17</v>
      </c>
      <c r="B27" s="70" t="s">
        <v>148</v>
      </c>
      <c r="C27" s="108">
        <v>110081050</v>
      </c>
      <c r="D27" s="60">
        <v>240</v>
      </c>
      <c r="E27" s="69" t="s">
        <v>203</v>
      </c>
      <c r="F27" s="69" t="s">
        <v>413</v>
      </c>
      <c r="G27" s="69" t="s">
        <v>506</v>
      </c>
      <c r="H27" s="69" t="s">
        <v>507</v>
      </c>
    </row>
    <row r="28" spans="1:8" ht="63.75">
      <c r="A28" s="60">
        <v>18</v>
      </c>
      <c r="B28" s="73" t="s">
        <v>484</v>
      </c>
      <c r="C28" s="111" t="s">
        <v>525</v>
      </c>
      <c r="D28" s="99"/>
      <c r="E28" s="69"/>
      <c r="F28" s="159">
        <f aca="true" t="shared" si="3" ref="F28:H31">F29</f>
        <v>42000</v>
      </c>
      <c r="G28" s="159">
        <f t="shared" si="3"/>
        <v>0</v>
      </c>
      <c r="H28" s="159">
        <f t="shared" si="3"/>
        <v>0</v>
      </c>
    </row>
    <row r="29" spans="1:8" ht="12.75">
      <c r="A29" s="60">
        <v>19</v>
      </c>
      <c r="B29" s="70" t="s">
        <v>254</v>
      </c>
      <c r="C29" s="111" t="s">
        <v>525</v>
      </c>
      <c r="D29" s="99">
        <v>200</v>
      </c>
      <c r="E29" s="69"/>
      <c r="F29" s="159">
        <f t="shared" si="3"/>
        <v>42000</v>
      </c>
      <c r="G29" s="159">
        <f t="shared" si="3"/>
        <v>0</v>
      </c>
      <c r="H29" s="159">
        <f t="shared" si="3"/>
        <v>0</v>
      </c>
    </row>
    <row r="30" spans="1:8" ht="26.25" customHeight="1">
      <c r="A30" s="60">
        <v>20</v>
      </c>
      <c r="B30" s="70" t="s">
        <v>255</v>
      </c>
      <c r="C30" s="111" t="s">
        <v>525</v>
      </c>
      <c r="D30" s="99">
        <v>240</v>
      </c>
      <c r="E30" s="69"/>
      <c r="F30" s="159">
        <f t="shared" si="3"/>
        <v>42000</v>
      </c>
      <c r="G30" s="159">
        <f t="shared" si="3"/>
        <v>0</v>
      </c>
      <c r="H30" s="159">
        <f t="shared" si="3"/>
        <v>0</v>
      </c>
    </row>
    <row r="31" spans="1:8" ht="11.25" customHeight="1">
      <c r="A31" s="60">
        <v>21</v>
      </c>
      <c r="B31" s="70" t="s">
        <v>195</v>
      </c>
      <c r="C31" s="111" t="s">
        <v>525</v>
      </c>
      <c r="D31" s="60">
        <v>240</v>
      </c>
      <c r="E31" s="69" t="s">
        <v>202</v>
      </c>
      <c r="F31" s="159">
        <f t="shared" si="3"/>
        <v>42000</v>
      </c>
      <c r="G31" s="159">
        <f t="shared" si="3"/>
        <v>0</v>
      </c>
      <c r="H31" s="159">
        <f t="shared" si="3"/>
        <v>0</v>
      </c>
    </row>
    <row r="32" spans="1:8" ht="11.25" customHeight="1">
      <c r="A32" s="60">
        <v>22</v>
      </c>
      <c r="B32" s="70" t="s">
        <v>148</v>
      </c>
      <c r="C32" s="111" t="s">
        <v>525</v>
      </c>
      <c r="D32" s="60">
        <v>240</v>
      </c>
      <c r="E32" s="69" t="s">
        <v>203</v>
      </c>
      <c r="F32" s="186">
        <v>42000</v>
      </c>
      <c r="G32" s="186">
        <f>G33</f>
        <v>0</v>
      </c>
      <c r="H32" s="186">
        <v>0</v>
      </c>
    </row>
    <row r="33" spans="1:8" ht="65.25" customHeight="1">
      <c r="A33" s="60">
        <v>23</v>
      </c>
      <c r="B33" s="73" t="s">
        <v>484</v>
      </c>
      <c r="C33" s="111" t="s">
        <v>525</v>
      </c>
      <c r="D33" s="60"/>
      <c r="E33" s="69"/>
      <c r="F33" s="159">
        <f>F34</f>
        <v>6600</v>
      </c>
      <c r="G33" s="159">
        <f>G34</f>
        <v>0</v>
      </c>
      <c r="H33" s="159">
        <f>H34</f>
        <v>0</v>
      </c>
    </row>
    <row r="34" spans="1:8" ht="18" customHeight="1">
      <c r="A34" s="60">
        <v>24</v>
      </c>
      <c r="B34" s="70" t="s">
        <v>254</v>
      </c>
      <c r="C34" s="111" t="s">
        <v>525</v>
      </c>
      <c r="D34" s="60">
        <v>200</v>
      </c>
      <c r="E34" s="69"/>
      <c r="F34" s="159">
        <f>F35</f>
        <v>6600</v>
      </c>
      <c r="G34" s="159">
        <f>G35</f>
        <v>0</v>
      </c>
      <c r="H34" s="159">
        <f>H35</f>
        <v>0</v>
      </c>
    </row>
    <row r="35" spans="1:8" ht="28.5" customHeight="1">
      <c r="A35" s="60">
        <v>25</v>
      </c>
      <c r="B35" s="70" t="s">
        <v>255</v>
      </c>
      <c r="C35" s="111" t="s">
        <v>525</v>
      </c>
      <c r="D35" s="60">
        <v>240</v>
      </c>
      <c r="E35" s="69"/>
      <c r="F35" s="159">
        <f>F36</f>
        <v>6600</v>
      </c>
      <c r="G35" s="159">
        <f>G36</f>
        <v>0</v>
      </c>
      <c r="H35" s="159">
        <f>H36</f>
        <v>0</v>
      </c>
    </row>
    <row r="36" spans="1:8" ht="15" customHeight="1">
      <c r="A36" s="60">
        <v>26</v>
      </c>
      <c r="B36" s="70" t="s">
        <v>195</v>
      </c>
      <c r="C36" s="111" t="s">
        <v>525</v>
      </c>
      <c r="D36" s="60">
        <v>240</v>
      </c>
      <c r="E36" s="69" t="s">
        <v>202</v>
      </c>
      <c r="F36" s="159">
        <f>F37</f>
        <v>6600</v>
      </c>
      <c r="G36" s="159">
        <f>G37</f>
        <v>0</v>
      </c>
      <c r="H36" s="159">
        <f>H37</f>
        <v>0</v>
      </c>
    </row>
    <row r="37" spans="1:8" ht="15" customHeight="1">
      <c r="A37" s="60">
        <v>27</v>
      </c>
      <c r="B37" s="70" t="s">
        <v>148</v>
      </c>
      <c r="C37" s="111" t="s">
        <v>525</v>
      </c>
      <c r="D37" s="60">
        <v>240</v>
      </c>
      <c r="E37" s="69" t="s">
        <v>203</v>
      </c>
      <c r="F37" s="186">
        <v>6600</v>
      </c>
      <c r="G37" s="186">
        <v>0</v>
      </c>
      <c r="H37" s="186">
        <v>0</v>
      </c>
    </row>
    <row r="38" spans="1:8" ht="48.75" customHeight="1">
      <c r="A38" s="60">
        <v>28</v>
      </c>
      <c r="B38" s="148" t="s">
        <v>48</v>
      </c>
      <c r="C38" s="108">
        <v>110083010</v>
      </c>
      <c r="D38" s="67"/>
      <c r="E38" s="65"/>
      <c r="F38" s="65" t="str">
        <f aca="true" t="shared" si="4" ref="F38:H41">+F39</f>
        <v>731774,00</v>
      </c>
      <c r="G38" s="65" t="str">
        <f t="shared" si="4"/>
        <v>685178,00</v>
      </c>
      <c r="H38" s="65" t="str">
        <f t="shared" si="4"/>
        <v>676078,00</v>
      </c>
    </row>
    <row r="39" spans="1:8" ht="12.75">
      <c r="A39" s="60">
        <v>29</v>
      </c>
      <c r="B39" s="70" t="s">
        <v>254</v>
      </c>
      <c r="C39" s="109">
        <v>110083010</v>
      </c>
      <c r="D39" s="60">
        <v>200</v>
      </c>
      <c r="E39" s="69"/>
      <c r="F39" s="69" t="str">
        <f t="shared" si="4"/>
        <v>731774,00</v>
      </c>
      <c r="G39" s="69" t="str">
        <f t="shared" si="4"/>
        <v>685178,00</v>
      </c>
      <c r="H39" s="69" t="str">
        <f t="shared" si="4"/>
        <v>676078,00</v>
      </c>
    </row>
    <row r="40" spans="1:8" ht="25.5">
      <c r="A40" s="60">
        <v>30</v>
      </c>
      <c r="B40" s="134" t="s">
        <v>255</v>
      </c>
      <c r="C40" s="109">
        <v>110083010</v>
      </c>
      <c r="D40" s="60">
        <v>240</v>
      </c>
      <c r="E40" s="69"/>
      <c r="F40" s="69" t="str">
        <f t="shared" si="4"/>
        <v>731774,00</v>
      </c>
      <c r="G40" s="69" t="str">
        <f t="shared" si="4"/>
        <v>685178,00</v>
      </c>
      <c r="H40" s="69" t="str">
        <f t="shared" si="4"/>
        <v>676078,00</v>
      </c>
    </row>
    <row r="41" spans="1:8" ht="12.75">
      <c r="A41" s="60">
        <v>31</v>
      </c>
      <c r="B41" s="71" t="s">
        <v>195</v>
      </c>
      <c r="C41" s="109">
        <v>110083010</v>
      </c>
      <c r="D41" s="60">
        <v>240</v>
      </c>
      <c r="E41" s="69" t="s">
        <v>202</v>
      </c>
      <c r="F41" s="69" t="str">
        <f t="shared" si="4"/>
        <v>731774,00</v>
      </c>
      <c r="G41" s="69" t="str">
        <f t="shared" si="4"/>
        <v>685178,00</v>
      </c>
      <c r="H41" s="69" t="str">
        <f t="shared" si="4"/>
        <v>676078,00</v>
      </c>
    </row>
    <row r="42" spans="1:8" ht="12.75">
      <c r="A42" s="60">
        <v>32</v>
      </c>
      <c r="B42" s="70" t="s">
        <v>148</v>
      </c>
      <c r="C42" s="109">
        <v>110083010</v>
      </c>
      <c r="D42" s="60">
        <v>240</v>
      </c>
      <c r="E42" s="69" t="s">
        <v>149</v>
      </c>
      <c r="F42" s="69" t="s">
        <v>470</v>
      </c>
      <c r="G42" s="69" t="s">
        <v>508</v>
      </c>
      <c r="H42" s="69" t="s">
        <v>509</v>
      </c>
    </row>
    <row r="43" spans="1:8" ht="51.75" customHeight="1">
      <c r="A43" s="60">
        <v>33</v>
      </c>
      <c r="B43" s="134" t="s">
        <v>105</v>
      </c>
      <c r="C43" s="109">
        <v>110083090</v>
      </c>
      <c r="D43" s="63"/>
      <c r="E43" s="65"/>
      <c r="F43" s="65" t="str">
        <f aca="true" t="shared" si="5" ref="F43:H46">+F44</f>
        <v>327872,00</v>
      </c>
      <c r="G43" s="65" t="str">
        <f t="shared" si="5"/>
        <v>327872,00</v>
      </c>
      <c r="H43" s="65" t="str">
        <f t="shared" si="5"/>
        <v>327872,00</v>
      </c>
    </row>
    <row r="44" spans="1:8" ht="38.25">
      <c r="A44" s="60">
        <v>34</v>
      </c>
      <c r="B44" s="134" t="s">
        <v>256</v>
      </c>
      <c r="C44" s="109">
        <v>110083090</v>
      </c>
      <c r="D44" s="60">
        <v>100</v>
      </c>
      <c r="E44" s="69"/>
      <c r="F44" s="69" t="str">
        <f t="shared" si="5"/>
        <v>327872,00</v>
      </c>
      <c r="G44" s="69" t="str">
        <f t="shared" si="5"/>
        <v>327872,00</v>
      </c>
      <c r="H44" s="69" t="str">
        <f t="shared" si="5"/>
        <v>327872,00</v>
      </c>
    </row>
    <row r="45" spans="1:8" ht="12.75">
      <c r="A45" s="60">
        <v>35</v>
      </c>
      <c r="B45" s="134" t="s">
        <v>257</v>
      </c>
      <c r="C45" s="109">
        <v>110083090</v>
      </c>
      <c r="D45" s="60">
        <v>120</v>
      </c>
      <c r="E45" s="69"/>
      <c r="F45" s="69" t="str">
        <f t="shared" si="5"/>
        <v>327872,00</v>
      </c>
      <c r="G45" s="69" t="str">
        <f t="shared" si="5"/>
        <v>327872,00</v>
      </c>
      <c r="H45" s="69" t="str">
        <f t="shared" si="5"/>
        <v>327872,00</v>
      </c>
    </row>
    <row r="46" spans="1:8" ht="12.75">
      <c r="A46" s="60">
        <v>36</v>
      </c>
      <c r="B46" s="134" t="s">
        <v>191</v>
      </c>
      <c r="C46" s="109">
        <v>110083090</v>
      </c>
      <c r="D46" s="60">
        <v>120</v>
      </c>
      <c r="E46" s="69" t="s">
        <v>199</v>
      </c>
      <c r="F46" s="69" t="str">
        <f t="shared" si="5"/>
        <v>327872,00</v>
      </c>
      <c r="G46" s="69" t="str">
        <f t="shared" si="5"/>
        <v>327872,00</v>
      </c>
      <c r="H46" s="69" t="str">
        <f t="shared" si="5"/>
        <v>327872,00</v>
      </c>
    </row>
    <row r="47" spans="1:8" ht="12.75">
      <c r="A47" s="60">
        <v>37</v>
      </c>
      <c r="B47" s="134" t="s">
        <v>209</v>
      </c>
      <c r="C47" s="109">
        <v>110083090</v>
      </c>
      <c r="D47" s="60">
        <v>120</v>
      </c>
      <c r="E47" s="69" t="s">
        <v>218</v>
      </c>
      <c r="F47" s="69" t="s">
        <v>400</v>
      </c>
      <c r="G47" s="69" t="s">
        <v>400</v>
      </c>
      <c r="H47" s="69" t="s">
        <v>400</v>
      </c>
    </row>
    <row r="48" spans="1:8" ht="28.5" customHeight="1">
      <c r="A48" s="60">
        <v>38</v>
      </c>
      <c r="B48" s="66" t="s">
        <v>49</v>
      </c>
      <c r="C48" s="108">
        <v>120000000</v>
      </c>
      <c r="D48" s="63"/>
      <c r="E48" s="65"/>
      <c r="F48" s="149">
        <f>+F49+F54+F59+F64+F69</f>
        <v>264708</v>
      </c>
      <c r="G48" s="149">
        <f>+G49+G54+G59+G64+G69</f>
        <v>1043213</v>
      </c>
      <c r="H48" s="149">
        <f>+H49+H54++H59+H64+H69</f>
        <v>252943</v>
      </c>
    </row>
    <row r="49" spans="1:8" ht="65.25" customHeight="1">
      <c r="A49" s="60">
        <v>39</v>
      </c>
      <c r="B49" s="147" t="s">
        <v>409</v>
      </c>
      <c r="C49" s="117">
        <v>120010600</v>
      </c>
      <c r="D49" s="63"/>
      <c r="E49" s="65"/>
      <c r="F49" s="69" t="str">
        <f aca="true" t="shared" si="6" ref="F49:H52">+F50</f>
        <v>30300,00</v>
      </c>
      <c r="G49" s="69" t="str">
        <f t="shared" si="6"/>
        <v>0,00</v>
      </c>
      <c r="H49" s="69" t="str">
        <f t="shared" si="6"/>
        <v>0,00</v>
      </c>
    </row>
    <row r="50" spans="1:8" ht="17.25" customHeight="1">
      <c r="A50" s="60">
        <v>40</v>
      </c>
      <c r="B50" s="70" t="s">
        <v>254</v>
      </c>
      <c r="C50" s="117">
        <v>120010600</v>
      </c>
      <c r="D50" s="60">
        <v>200</v>
      </c>
      <c r="E50" s="69"/>
      <c r="F50" s="69" t="str">
        <f t="shared" si="6"/>
        <v>30300,00</v>
      </c>
      <c r="G50" s="69" t="str">
        <f t="shared" si="6"/>
        <v>0,00</v>
      </c>
      <c r="H50" s="69" t="str">
        <f t="shared" si="6"/>
        <v>0,00</v>
      </c>
    </row>
    <row r="51" spans="1:8" ht="24.75" customHeight="1">
      <c r="A51" s="60">
        <v>41</v>
      </c>
      <c r="B51" s="70" t="s">
        <v>255</v>
      </c>
      <c r="C51" s="117">
        <v>120010600</v>
      </c>
      <c r="D51" s="60">
        <v>240</v>
      </c>
      <c r="E51" s="69"/>
      <c r="F51" s="69" t="str">
        <f t="shared" si="6"/>
        <v>30300,00</v>
      </c>
      <c r="G51" s="69" t="str">
        <f t="shared" si="6"/>
        <v>0,00</v>
      </c>
      <c r="H51" s="69" t="str">
        <f t="shared" si="6"/>
        <v>0,00</v>
      </c>
    </row>
    <row r="52" spans="1:8" ht="12.75">
      <c r="A52" s="60">
        <v>42</v>
      </c>
      <c r="B52" s="70" t="s">
        <v>146</v>
      </c>
      <c r="C52" s="117">
        <v>120010600</v>
      </c>
      <c r="D52" s="60">
        <v>240</v>
      </c>
      <c r="E52" s="69" t="s">
        <v>147</v>
      </c>
      <c r="F52" s="69" t="str">
        <f t="shared" si="6"/>
        <v>30300,00</v>
      </c>
      <c r="G52" s="69" t="str">
        <f t="shared" si="6"/>
        <v>0,00</v>
      </c>
      <c r="H52" s="69" t="str">
        <f t="shared" si="6"/>
        <v>0,00</v>
      </c>
    </row>
    <row r="53" spans="1:8" ht="12.75">
      <c r="A53" s="115">
        <v>43</v>
      </c>
      <c r="B53" s="127" t="s">
        <v>418</v>
      </c>
      <c r="C53" s="117">
        <v>120010600</v>
      </c>
      <c r="D53" s="115">
        <v>240</v>
      </c>
      <c r="E53" s="116" t="s">
        <v>20</v>
      </c>
      <c r="F53" s="116" t="s">
        <v>510</v>
      </c>
      <c r="G53" s="116" t="s">
        <v>403</v>
      </c>
      <c r="H53" s="116" t="s">
        <v>403</v>
      </c>
    </row>
    <row r="54" spans="1:8" ht="73.5" customHeight="1">
      <c r="A54" s="60">
        <v>44</v>
      </c>
      <c r="B54" s="134" t="s">
        <v>50</v>
      </c>
      <c r="C54" s="109">
        <v>120081090</v>
      </c>
      <c r="D54" s="60"/>
      <c r="E54" s="69"/>
      <c r="F54" s="69" t="str">
        <f aca="true" t="shared" si="7" ref="F54:H57">+F55</f>
        <v>94300,00</v>
      </c>
      <c r="G54" s="69" t="str">
        <f t="shared" si="7"/>
        <v>97500,00</v>
      </c>
      <c r="H54" s="69" t="str">
        <f t="shared" si="7"/>
        <v>101400,00</v>
      </c>
    </row>
    <row r="55" spans="1:8" ht="17.25" customHeight="1">
      <c r="A55" s="60">
        <v>45</v>
      </c>
      <c r="B55" s="70" t="s">
        <v>254</v>
      </c>
      <c r="C55" s="109">
        <v>120081090</v>
      </c>
      <c r="D55" s="60">
        <v>200</v>
      </c>
      <c r="E55" s="69"/>
      <c r="F55" s="69" t="str">
        <f t="shared" si="7"/>
        <v>94300,00</v>
      </c>
      <c r="G55" s="69" t="str">
        <f t="shared" si="7"/>
        <v>97500,00</v>
      </c>
      <c r="H55" s="69" t="str">
        <f t="shared" si="7"/>
        <v>101400,00</v>
      </c>
    </row>
    <row r="56" spans="1:8" ht="24.75" customHeight="1">
      <c r="A56" s="60">
        <v>46</v>
      </c>
      <c r="B56" s="70" t="s">
        <v>255</v>
      </c>
      <c r="C56" s="109">
        <v>120081090</v>
      </c>
      <c r="D56" s="60">
        <v>240</v>
      </c>
      <c r="E56" s="69"/>
      <c r="F56" s="69" t="str">
        <f t="shared" si="7"/>
        <v>94300,00</v>
      </c>
      <c r="G56" s="69" t="str">
        <f t="shared" si="7"/>
        <v>97500,00</v>
      </c>
      <c r="H56" s="69" t="str">
        <f t="shared" si="7"/>
        <v>101400,00</v>
      </c>
    </row>
    <row r="57" spans="1:8" ht="12.75">
      <c r="A57" s="60">
        <v>47</v>
      </c>
      <c r="B57" s="70" t="s">
        <v>146</v>
      </c>
      <c r="C57" s="109">
        <v>120081090</v>
      </c>
      <c r="D57" s="60">
        <v>240</v>
      </c>
      <c r="E57" s="69" t="s">
        <v>147</v>
      </c>
      <c r="F57" s="69" t="str">
        <f t="shared" si="7"/>
        <v>94300,00</v>
      </c>
      <c r="G57" s="69" t="str">
        <f t="shared" si="7"/>
        <v>97500,00</v>
      </c>
      <c r="H57" s="69" t="str">
        <f t="shared" si="7"/>
        <v>101400,00</v>
      </c>
    </row>
    <row r="58" spans="1:8" ht="12.75">
      <c r="A58" s="115">
        <v>48</v>
      </c>
      <c r="B58" s="127" t="s">
        <v>418</v>
      </c>
      <c r="C58" s="117">
        <v>120081090</v>
      </c>
      <c r="D58" s="115">
        <v>240</v>
      </c>
      <c r="E58" s="116" t="s">
        <v>20</v>
      </c>
      <c r="F58" s="116" t="s">
        <v>533</v>
      </c>
      <c r="G58" s="116" t="s">
        <v>405</v>
      </c>
      <c r="H58" s="116" t="s">
        <v>411</v>
      </c>
    </row>
    <row r="59" spans="1:8" ht="73.5" customHeight="1">
      <c r="A59" s="115">
        <v>49</v>
      </c>
      <c r="B59" s="147" t="s">
        <v>410</v>
      </c>
      <c r="C59" s="117" t="s">
        <v>406</v>
      </c>
      <c r="D59" s="115"/>
      <c r="E59" s="116"/>
      <c r="F59" s="116" t="str">
        <f aca="true" t="shared" si="8" ref="F59:H67">+F60</f>
        <v>138720,00</v>
      </c>
      <c r="G59" s="116" t="str">
        <f t="shared" si="8"/>
        <v>144270,00</v>
      </c>
      <c r="H59" s="116" t="str">
        <f t="shared" si="8"/>
        <v>150042,00</v>
      </c>
    </row>
    <row r="60" spans="1:8" ht="17.25" customHeight="1">
      <c r="A60" s="60">
        <v>50</v>
      </c>
      <c r="B60" s="70" t="s">
        <v>254</v>
      </c>
      <c r="C60" s="117" t="s">
        <v>406</v>
      </c>
      <c r="D60" s="60">
        <v>200</v>
      </c>
      <c r="E60" s="69"/>
      <c r="F60" s="69" t="str">
        <f t="shared" si="8"/>
        <v>138720,00</v>
      </c>
      <c r="G60" s="69" t="str">
        <f t="shared" si="8"/>
        <v>144270,00</v>
      </c>
      <c r="H60" s="69" t="str">
        <f t="shared" si="8"/>
        <v>150042,00</v>
      </c>
    </row>
    <row r="61" spans="1:8" ht="24.75" customHeight="1">
      <c r="A61" s="60">
        <v>51</v>
      </c>
      <c r="B61" s="70" t="s">
        <v>255</v>
      </c>
      <c r="C61" s="117" t="s">
        <v>406</v>
      </c>
      <c r="D61" s="60">
        <v>240</v>
      </c>
      <c r="E61" s="69"/>
      <c r="F61" s="69" t="str">
        <f t="shared" si="8"/>
        <v>138720,00</v>
      </c>
      <c r="G61" s="69" t="str">
        <f t="shared" si="8"/>
        <v>144270,00</v>
      </c>
      <c r="H61" s="69" t="str">
        <f t="shared" si="8"/>
        <v>150042,00</v>
      </c>
    </row>
    <row r="62" spans="1:8" ht="12.75">
      <c r="A62" s="60">
        <v>52</v>
      </c>
      <c r="B62" s="70" t="s">
        <v>146</v>
      </c>
      <c r="C62" s="117" t="s">
        <v>406</v>
      </c>
      <c r="D62" s="60">
        <v>240</v>
      </c>
      <c r="E62" s="69" t="s">
        <v>147</v>
      </c>
      <c r="F62" s="69" t="str">
        <f t="shared" si="8"/>
        <v>138720,00</v>
      </c>
      <c r="G62" s="69" t="str">
        <f t="shared" si="8"/>
        <v>144270,00</v>
      </c>
      <c r="H62" s="69" t="str">
        <f t="shared" si="8"/>
        <v>150042,00</v>
      </c>
    </row>
    <row r="63" spans="1:8" ht="12.75">
      <c r="A63" s="115">
        <v>53</v>
      </c>
      <c r="B63" s="127" t="s">
        <v>418</v>
      </c>
      <c r="C63" s="117" t="s">
        <v>406</v>
      </c>
      <c r="D63" s="115">
        <v>240</v>
      </c>
      <c r="E63" s="116" t="s">
        <v>20</v>
      </c>
      <c r="F63" s="116" t="s">
        <v>458</v>
      </c>
      <c r="G63" s="116" t="s">
        <v>459</v>
      </c>
      <c r="H63" s="116" t="s">
        <v>462</v>
      </c>
    </row>
    <row r="64" spans="1:8" ht="73.5" customHeight="1">
      <c r="A64" s="115">
        <v>54</v>
      </c>
      <c r="B64" s="146" t="s">
        <v>457</v>
      </c>
      <c r="C64" s="117" t="s">
        <v>406</v>
      </c>
      <c r="D64" s="115"/>
      <c r="E64" s="116"/>
      <c r="F64" s="116" t="str">
        <f t="shared" si="8"/>
        <v>1388,00</v>
      </c>
      <c r="G64" s="116" t="str">
        <f t="shared" si="8"/>
        <v>1443,00</v>
      </c>
      <c r="H64" s="116" t="str">
        <f t="shared" si="8"/>
        <v>1501,00</v>
      </c>
    </row>
    <row r="65" spans="1:8" ht="17.25" customHeight="1">
      <c r="A65" s="60">
        <v>55</v>
      </c>
      <c r="B65" s="70" t="s">
        <v>254</v>
      </c>
      <c r="C65" s="117" t="s">
        <v>406</v>
      </c>
      <c r="D65" s="60">
        <v>200</v>
      </c>
      <c r="E65" s="69"/>
      <c r="F65" s="69" t="str">
        <f t="shared" si="8"/>
        <v>1388,00</v>
      </c>
      <c r="G65" s="69" t="str">
        <f t="shared" si="8"/>
        <v>1443,00</v>
      </c>
      <c r="H65" s="69" t="str">
        <f t="shared" si="8"/>
        <v>1501,00</v>
      </c>
    </row>
    <row r="66" spans="1:8" ht="24.75" customHeight="1">
      <c r="A66" s="60">
        <v>56</v>
      </c>
      <c r="B66" s="70" t="s">
        <v>255</v>
      </c>
      <c r="C66" s="117" t="s">
        <v>406</v>
      </c>
      <c r="D66" s="60">
        <v>240</v>
      </c>
      <c r="E66" s="69"/>
      <c r="F66" s="69" t="str">
        <f t="shared" si="8"/>
        <v>1388,00</v>
      </c>
      <c r="G66" s="69" t="str">
        <f t="shared" si="8"/>
        <v>1443,00</v>
      </c>
      <c r="H66" s="69" t="str">
        <f t="shared" si="8"/>
        <v>1501,00</v>
      </c>
    </row>
    <row r="67" spans="1:8" ht="12.75">
      <c r="A67" s="60">
        <v>57</v>
      </c>
      <c r="B67" s="70" t="s">
        <v>146</v>
      </c>
      <c r="C67" s="117" t="s">
        <v>406</v>
      </c>
      <c r="D67" s="60">
        <v>240</v>
      </c>
      <c r="E67" s="69" t="s">
        <v>147</v>
      </c>
      <c r="F67" s="69" t="str">
        <f t="shared" si="8"/>
        <v>1388,00</v>
      </c>
      <c r="G67" s="69" t="str">
        <f t="shared" si="8"/>
        <v>1443,00</v>
      </c>
      <c r="H67" s="69" t="str">
        <f t="shared" si="8"/>
        <v>1501,00</v>
      </c>
    </row>
    <row r="68" spans="1:8" ht="12.75">
      <c r="A68" s="115">
        <v>58</v>
      </c>
      <c r="B68" s="127" t="s">
        <v>418</v>
      </c>
      <c r="C68" s="117" t="s">
        <v>406</v>
      </c>
      <c r="D68" s="115">
        <v>240</v>
      </c>
      <c r="E68" s="116" t="s">
        <v>20</v>
      </c>
      <c r="F68" s="116" t="s">
        <v>524</v>
      </c>
      <c r="G68" s="116" t="s">
        <v>460</v>
      </c>
      <c r="H68" s="116" t="s">
        <v>461</v>
      </c>
    </row>
    <row r="69" spans="1:8" ht="76.5">
      <c r="A69" s="115">
        <v>59</v>
      </c>
      <c r="B69" s="147" t="s">
        <v>408</v>
      </c>
      <c r="C69" s="117"/>
      <c r="D69" s="115"/>
      <c r="E69" s="116"/>
      <c r="F69" s="116" t="str">
        <f aca="true" t="shared" si="9" ref="F69:H72">+F70</f>
        <v>0,00</v>
      </c>
      <c r="G69" s="116" t="str">
        <f t="shared" si="9"/>
        <v>800000,00</v>
      </c>
      <c r="H69" s="116" t="str">
        <f t="shared" si="9"/>
        <v>0,00</v>
      </c>
    </row>
    <row r="70" spans="1:8" ht="17.25" customHeight="1">
      <c r="A70" s="60">
        <v>60</v>
      </c>
      <c r="B70" s="70" t="s">
        <v>254</v>
      </c>
      <c r="C70" s="117" t="s">
        <v>407</v>
      </c>
      <c r="D70" s="60">
        <v>200</v>
      </c>
      <c r="E70" s="69"/>
      <c r="F70" s="69" t="str">
        <f t="shared" si="9"/>
        <v>0,00</v>
      </c>
      <c r="G70" s="69" t="str">
        <f t="shared" si="9"/>
        <v>800000,00</v>
      </c>
      <c r="H70" s="69" t="str">
        <f t="shared" si="9"/>
        <v>0,00</v>
      </c>
    </row>
    <row r="71" spans="1:8" ht="24.75" customHeight="1">
      <c r="A71" s="60">
        <v>61</v>
      </c>
      <c r="B71" s="70" t="s">
        <v>255</v>
      </c>
      <c r="C71" s="117" t="s">
        <v>407</v>
      </c>
      <c r="D71" s="60">
        <v>240</v>
      </c>
      <c r="E71" s="69"/>
      <c r="F71" s="69" t="str">
        <f t="shared" si="9"/>
        <v>0,00</v>
      </c>
      <c r="G71" s="69" t="str">
        <f t="shared" si="9"/>
        <v>800000,00</v>
      </c>
      <c r="H71" s="69" t="str">
        <f t="shared" si="9"/>
        <v>0,00</v>
      </c>
    </row>
    <row r="72" spans="1:8" ht="12.75">
      <c r="A72" s="60">
        <v>62</v>
      </c>
      <c r="B72" s="70" t="s">
        <v>146</v>
      </c>
      <c r="C72" s="117" t="s">
        <v>407</v>
      </c>
      <c r="D72" s="60">
        <v>240</v>
      </c>
      <c r="E72" s="69" t="s">
        <v>147</v>
      </c>
      <c r="F72" s="69" t="str">
        <f t="shared" si="9"/>
        <v>0,00</v>
      </c>
      <c r="G72" s="69" t="str">
        <f t="shared" si="9"/>
        <v>800000,00</v>
      </c>
      <c r="H72" s="69" t="str">
        <f t="shared" si="9"/>
        <v>0,00</v>
      </c>
    </row>
    <row r="73" spans="1:8" ht="12.75">
      <c r="A73" s="115">
        <v>63</v>
      </c>
      <c r="B73" s="127" t="s">
        <v>418</v>
      </c>
      <c r="C73" s="117" t="s">
        <v>407</v>
      </c>
      <c r="D73" s="115">
        <v>240</v>
      </c>
      <c r="E73" s="116" t="s">
        <v>20</v>
      </c>
      <c r="F73" s="116" t="s">
        <v>403</v>
      </c>
      <c r="G73" s="116" t="s">
        <v>523</v>
      </c>
      <c r="H73" s="116" t="s">
        <v>403</v>
      </c>
    </row>
    <row r="74" spans="1:8" ht="12.75">
      <c r="A74" s="60">
        <v>64</v>
      </c>
      <c r="B74" s="66" t="s">
        <v>61</v>
      </c>
      <c r="C74" s="108">
        <v>130000000</v>
      </c>
      <c r="D74" s="63"/>
      <c r="E74" s="65"/>
      <c r="F74" s="149">
        <f>+F75+F80</f>
        <v>135920</v>
      </c>
      <c r="G74" s="149">
        <f>+G75+G80</f>
        <v>135920</v>
      </c>
      <c r="H74" s="149">
        <f>+H75+H80</f>
        <v>135920</v>
      </c>
    </row>
    <row r="75" spans="1:8" ht="63.75">
      <c r="A75" s="60">
        <v>65</v>
      </c>
      <c r="B75" s="176" t="s">
        <v>401</v>
      </c>
      <c r="C75" s="109" t="s">
        <v>402</v>
      </c>
      <c r="D75" s="63"/>
      <c r="E75" s="65"/>
      <c r="F75" s="149" t="str">
        <f aca="true" t="shared" si="10" ref="F75:H78">+F76</f>
        <v>26500,00</v>
      </c>
      <c r="G75" s="149" t="str">
        <f t="shared" si="10"/>
        <v>26500,00</v>
      </c>
      <c r="H75" s="149" t="str">
        <f t="shared" si="10"/>
        <v>26500,00</v>
      </c>
    </row>
    <row r="76" spans="1:8" ht="12.75">
      <c r="A76" s="60">
        <v>66</v>
      </c>
      <c r="B76" s="70" t="s">
        <v>254</v>
      </c>
      <c r="C76" s="109" t="s">
        <v>402</v>
      </c>
      <c r="D76" s="60">
        <v>200</v>
      </c>
      <c r="E76" s="69"/>
      <c r="F76" s="69" t="str">
        <f t="shared" si="10"/>
        <v>26500,00</v>
      </c>
      <c r="G76" s="69" t="str">
        <f t="shared" si="10"/>
        <v>26500,00</v>
      </c>
      <c r="H76" s="69" t="str">
        <f t="shared" si="10"/>
        <v>26500,00</v>
      </c>
    </row>
    <row r="77" spans="1:8" ht="25.5">
      <c r="A77" s="60">
        <v>67</v>
      </c>
      <c r="B77" s="70" t="s">
        <v>255</v>
      </c>
      <c r="C77" s="109" t="s">
        <v>402</v>
      </c>
      <c r="D77" s="60">
        <v>240</v>
      </c>
      <c r="E77" s="69"/>
      <c r="F77" s="69" t="str">
        <f t="shared" si="10"/>
        <v>26500,00</v>
      </c>
      <c r="G77" s="69" t="str">
        <f t="shared" si="10"/>
        <v>26500,00</v>
      </c>
      <c r="H77" s="69" t="str">
        <f t="shared" si="10"/>
        <v>26500,00</v>
      </c>
    </row>
    <row r="78" spans="1:8" ht="12.75">
      <c r="A78" s="60">
        <v>68</v>
      </c>
      <c r="B78" s="70" t="s">
        <v>144</v>
      </c>
      <c r="C78" s="109" t="s">
        <v>402</v>
      </c>
      <c r="D78" s="60">
        <v>240</v>
      </c>
      <c r="E78" s="69" t="s">
        <v>145</v>
      </c>
      <c r="F78" s="69" t="str">
        <f t="shared" si="10"/>
        <v>26500,00</v>
      </c>
      <c r="G78" s="69" t="str">
        <f t="shared" si="10"/>
        <v>26500,00</v>
      </c>
      <c r="H78" s="69" t="str">
        <f t="shared" si="10"/>
        <v>26500,00</v>
      </c>
    </row>
    <row r="79" spans="1:8" ht="22.5">
      <c r="A79" s="60">
        <v>69</v>
      </c>
      <c r="B79" s="72" t="s">
        <v>15</v>
      </c>
      <c r="C79" s="109" t="s">
        <v>402</v>
      </c>
      <c r="D79" s="60">
        <v>240</v>
      </c>
      <c r="E79" s="69" t="s">
        <v>395</v>
      </c>
      <c r="F79" s="69" t="s">
        <v>464</v>
      </c>
      <c r="G79" s="69" t="s">
        <v>464</v>
      </c>
      <c r="H79" s="69" t="s">
        <v>464</v>
      </c>
    </row>
    <row r="80" spans="1:8" ht="54" customHeight="1">
      <c r="A80" s="60">
        <v>70</v>
      </c>
      <c r="B80" s="134" t="s">
        <v>51</v>
      </c>
      <c r="C80" s="109">
        <v>130082020</v>
      </c>
      <c r="D80" s="60"/>
      <c r="E80" s="69"/>
      <c r="F80" s="69" t="str">
        <f aca="true" t="shared" si="11" ref="F80:H83">+F81</f>
        <v>109420,00</v>
      </c>
      <c r="G80" s="69" t="str">
        <f t="shared" si="11"/>
        <v>109420,00</v>
      </c>
      <c r="H80" s="69" t="str">
        <f t="shared" si="11"/>
        <v>109420,00</v>
      </c>
    </row>
    <row r="81" spans="1:8" ht="12.75">
      <c r="A81" s="60">
        <v>71</v>
      </c>
      <c r="B81" s="70" t="s">
        <v>254</v>
      </c>
      <c r="C81" s="109">
        <v>130082020</v>
      </c>
      <c r="D81" s="60">
        <v>200</v>
      </c>
      <c r="E81" s="69"/>
      <c r="F81" s="69" t="str">
        <f t="shared" si="11"/>
        <v>109420,00</v>
      </c>
      <c r="G81" s="69" t="str">
        <f t="shared" si="11"/>
        <v>109420,00</v>
      </c>
      <c r="H81" s="69" t="str">
        <f t="shared" si="11"/>
        <v>109420,00</v>
      </c>
    </row>
    <row r="82" spans="1:8" ht="25.5">
      <c r="A82" s="60">
        <v>72</v>
      </c>
      <c r="B82" s="70" t="s">
        <v>255</v>
      </c>
      <c r="C82" s="109">
        <v>130082020</v>
      </c>
      <c r="D82" s="60">
        <v>240</v>
      </c>
      <c r="E82" s="69"/>
      <c r="F82" s="69" t="str">
        <f t="shared" si="11"/>
        <v>109420,00</v>
      </c>
      <c r="G82" s="69" t="str">
        <f t="shared" si="11"/>
        <v>109420,00</v>
      </c>
      <c r="H82" s="69" t="str">
        <f t="shared" si="11"/>
        <v>109420,00</v>
      </c>
    </row>
    <row r="83" spans="1:8" ht="12.75">
      <c r="A83" s="60">
        <v>73</v>
      </c>
      <c r="B83" s="70" t="s">
        <v>144</v>
      </c>
      <c r="C83" s="109">
        <v>130082020</v>
      </c>
      <c r="D83" s="60">
        <v>240</v>
      </c>
      <c r="E83" s="69" t="s">
        <v>145</v>
      </c>
      <c r="F83" s="69" t="str">
        <f t="shared" si="11"/>
        <v>109420,00</v>
      </c>
      <c r="G83" s="69" t="str">
        <f t="shared" si="11"/>
        <v>109420,00</v>
      </c>
      <c r="H83" s="69" t="str">
        <f t="shared" si="11"/>
        <v>109420,00</v>
      </c>
    </row>
    <row r="84" spans="1:8" ht="22.5">
      <c r="A84" s="60">
        <v>74</v>
      </c>
      <c r="B84" s="72" t="s">
        <v>15</v>
      </c>
      <c r="C84" s="109">
        <v>130082020</v>
      </c>
      <c r="D84" s="60">
        <v>240</v>
      </c>
      <c r="E84" s="69" t="s">
        <v>19</v>
      </c>
      <c r="F84" s="69" t="s">
        <v>404</v>
      </c>
      <c r="G84" s="69" t="s">
        <v>404</v>
      </c>
      <c r="H84" s="69" t="s">
        <v>404</v>
      </c>
    </row>
    <row r="85" spans="1:8" ht="12.75">
      <c r="A85" s="60">
        <v>75</v>
      </c>
      <c r="B85" s="86" t="s">
        <v>283</v>
      </c>
      <c r="C85" s="110">
        <v>140000000</v>
      </c>
      <c r="D85" s="87"/>
      <c r="E85" s="87"/>
      <c r="F85" s="149">
        <f>+F86+F91</f>
        <v>880102</v>
      </c>
      <c r="G85" s="149">
        <f>+G86+G91</f>
        <v>880102</v>
      </c>
      <c r="H85" s="149">
        <f>+H86+H91</f>
        <v>880102</v>
      </c>
    </row>
    <row r="86" spans="1:8" ht="89.25">
      <c r="A86" s="60">
        <v>76</v>
      </c>
      <c r="B86" s="73" t="s">
        <v>284</v>
      </c>
      <c r="C86" s="107">
        <v>140082060</v>
      </c>
      <c r="D86" s="88"/>
      <c r="E86" s="88"/>
      <c r="F86" s="69" t="str">
        <f aca="true" t="shared" si="12" ref="F86:H89">+F87</f>
        <v>772100,00</v>
      </c>
      <c r="G86" s="69" t="str">
        <f t="shared" si="12"/>
        <v>772100,00</v>
      </c>
      <c r="H86" s="69" t="str">
        <f t="shared" si="12"/>
        <v>772100,00</v>
      </c>
    </row>
    <row r="87" spans="1:8" ht="12.75">
      <c r="A87" s="60">
        <v>77</v>
      </c>
      <c r="B87" s="85" t="s">
        <v>273</v>
      </c>
      <c r="C87" s="107">
        <v>140082060</v>
      </c>
      <c r="D87" s="88" t="s">
        <v>271</v>
      </c>
      <c r="E87" s="88"/>
      <c r="F87" s="69" t="str">
        <f t="shared" si="12"/>
        <v>772100,00</v>
      </c>
      <c r="G87" s="69" t="str">
        <f t="shared" si="12"/>
        <v>772100,00</v>
      </c>
      <c r="H87" s="69" t="str">
        <f t="shared" si="12"/>
        <v>772100,00</v>
      </c>
    </row>
    <row r="88" spans="1:8" ht="12.75">
      <c r="A88" s="60">
        <v>78</v>
      </c>
      <c r="B88" s="85" t="s">
        <v>186</v>
      </c>
      <c r="C88" s="107">
        <v>140082060</v>
      </c>
      <c r="D88" s="88" t="s">
        <v>272</v>
      </c>
      <c r="E88" s="88"/>
      <c r="F88" s="69" t="str">
        <f t="shared" si="12"/>
        <v>772100,00</v>
      </c>
      <c r="G88" s="69" t="str">
        <f t="shared" si="12"/>
        <v>772100,00</v>
      </c>
      <c r="H88" s="69" t="str">
        <f t="shared" si="12"/>
        <v>772100,00</v>
      </c>
    </row>
    <row r="89" spans="1:8" ht="12.75">
      <c r="A89" s="60">
        <v>79</v>
      </c>
      <c r="B89" s="83" t="s">
        <v>155</v>
      </c>
      <c r="C89" s="107">
        <v>140082060</v>
      </c>
      <c r="D89" s="88" t="s">
        <v>272</v>
      </c>
      <c r="E89" s="88" t="s">
        <v>204</v>
      </c>
      <c r="F89" s="69" t="str">
        <f t="shared" si="12"/>
        <v>772100,00</v>
      </c>
      <c r="G89" s="69" t="str">
        <f t="shared" si="12"/>
        <v>772100,00</v>
      </c>
      <c r="H89" s="69" t="str">
        <f t="shared" si="12"/>
        <v>772100,00</v>
      </c>
    </row>
    <row r="90" spans="1:8" ht="12.75">
      <c r="A90" s="60">
        <v>80</v>
      </c>
      <c r="B90" s="84" t="s">
        <v>197</v>
      </c>
      <c r="C90" s="107">
        <v>140082060</v>
      </c>
      <c r="D90" s="88" t="s">
        <v>272</v>
      </c>
      <c r="E90" s="88" t="s">
        <v>205</v>
      </c>
      <c r="F90" s="69" t="s">
        <v>463</v>
      </c>
      <c r="G90" s="69" t="s">
        <v>463</v>
      </c>
      <c r="H90" s="69" t="s">
        <v>463</v>
      </c>
    </row>
    <row r="91" spans="1:8" ht="105.75" customHeight="1">
      <c r="A91" s="60">
        <v>81</v>
      </c>
      <c r="B91" s="73" t="s">
        <v>320</v>
      </c>
      <c r="C91" s="107">
        <v>140082110</v>
      </c>
      <c r="D91" s="88"/>
      <c r="E91" s="88"/>
      <c r="F91" s="69" t="str">
        <f aca="true" t="shared" si="13" ref="F91:H93">F92</f>
        <v>108002,00</v>
      </c>
      <c r="G91" s="69" t="str">
        <f t="shared" si="13"/>
        <v>108002,00</v>
      </c>
      <c r="H91" s="69" t="str">
        <f t="shared" si="13"/>
        <v>108002,00</v>
      </c>
    </row>
    <row r="92" spans="1:8" ht="12.75">
      <c r="A92" s="60">
        <v>82</v>
      </c>
      <c r="B92" s="73" t="s">
        <v>273</v>
      </c>
      <c r="C92" s="107">
        <v>140082110</v>
      </c>
      <c r="D92" s="88" t="s">
        <v>271</v>
      </c>
      <c r="E92" s="88"/>
      <c r="F92" s="69" t="str">
        <f t="shared" si="13"/>
        <v>108002,00</v>
      </c>
      <c r="G92" s="69" t="str">
        <f t="shared" si="13"/>
        <v>108002,00</v>
      </c>
      <c r="H92" s="69" t="str">
        <f t="shared" si="13"/>
        <v>108002,00</v>
      </c>
    </row>
    <row r="93" spans="1:8" ht="12.75">
      <c r="A93" s="60">
        <v>83</v>
      </c>
      <c r="B93" s="73" t="s">
        <v>186</v>
      </c>
      <c r="C93" s="107">
        <v>140082110</v>
      </c>
      <c r="D93" s="88" t="s">
        <v>272</v>
      </c>
      <c r="E93" s="88"/>
      <c r="F93" s="69" t="str">
        <f t="shared" si="13"/>
        <v>108002,00</v>
      </c>
      <c r="G93" s="69" t="str">
        <f t="shared" si="13"/>
        <v>108002,00</v>
      </c>
      <c r="H93" s="69" t="str">
        <f t="shared" si="13"/>
        <v>108002,00</v>
      </c>
    </row>
    <row r="94" spans="1:8" ht="12.75">
      <c r="A94" s="60">
        <v>84</v>
      </c>
      <c r="B94" s="73" t="s">
        <v>316</v>
      </c>
      <c r="C94" s="107">
        <v>140082110</v>
      </c>
      <c r="D94" s="88" t="s">
        <v>272</v>
      </c>
      <c r="E94" s="88" t="s">
        <v>318</v>
      </c>
      <c r="F94" s="69" t="str">
        <f>+F95</f>
        <v>108002,00</v>
      </c>
      <c r="G94" s="69" t="str">
        <f>+G95</f>
        <v>108002,00</v>
      </c>
      <c r="H94" s="69" t="str">
        <f>+H95</f>
        <v>108002,00</v>
      </c>
    </row>
    <row r="95" spans="1:8" ht="12.75">
      <c r="A95" s="60">
        <v>85</v>
      </c>
      <c r="B95" s="73" t="s">
        <v>317</v>
      </c>
      <c r="C95" s="107">
        <v>140082110</v>
      </c>
      <c r="D95" s="88" t="s">
        <v>272</v>
      </c>
      <c r="E95" s="88" t="s">
        <v>319</v>
      </c>
      <c r="F95" s="69" t="s">
        <v>522</v>
      </c>
      <c r="G95" s="69" t="s">
        <v>522</v>
      </c>
      <c r="H95" s="69" t="s">
        <v>522</v>
      </c>
    </row>
    <row r="96" spans="1:8" ht="12.75">
      <c r="A96" s="60">
        <v>86</v>
      </c>
      <c r="B96" s="148" t="s">
        <v>11</v>
      </c>
      <c r="C96" s="108">
        <v>8100000000</v>
      </c>
      <c r="D96" s="63"/>
      <c r="E96" s="65"/>
      <c r="F96" s="149">
        <f>F97</f>
        <v>3513347</v>
      </c>
      <c r="G96" s="149">
        <f>G97</f>
        <v>3356238.33</v>
      </c>
      <c r="H96" s="149">
        <f>H97</f>
        <v>3155803.04</v>
      </c>
    </row>
    <row r="97" spans="1:8" s="97" customFormat="1" ht="16.5" customHeight="1">
      <c r="A97" s="60">
        <v>87</v>
      </c>
      <c r="B97" s="148" t="s">
        <v>4</v>
      </c>
      <c r="C97" s="108">
        <v>8110000000</v>
      </c>
      <c r="D97" s="63"/>
      <c r="E97" s="65"/>
      <c r="F97" s="149">
        <f>+F98+F107+F112+F117+F130</f>
        <v>3513347</v>
      </c>
      <c r="G97" s="149">
        <f>+G98+G107+G112+G117+G130</f>
        <v>3356238.33</v>
      </c>
      <c r="H97" s="149">
        <f>+H98+H107+H112+H117+H130</f>
        <v>3155803.04</v>
      </c>
    </row>
    <row r="98" spans="1:8" s="97" customFormat="1" ht="39" customHeight="1">
      <c r="A98" s="60">
        <v>88</v>
      </c>
      <c r="B98" s="59" t="s">
        <v>444</v>
      </c>
      <c r="C98" s="108">
        <v>8110051180</v>
      </c>
      <c r="D98" s="63"/>
      <c r="E98" s="65"/>
      <c r="F98" s="149">
        <f>F99+F103</f>
        <v>44787</v>
      </c>
      <c r="G98" s="149">
        <f>+G99+G103</f>
        <v>46075</v>
      </c>
      <c r="H98" s="65" t="s">
        <v>403</v>
      </c>
    </row>
    <row r="99" spans="1:8" s="97" customFormat="1" ht="37.5" customHeight="1">
      <c r="A99" s="60">
        <v>89</v>
      </c>
      <c r="B99" s="73" t="s">
        <v>256</v>
      </c>
      <c r="C99" s="109">
        <v>8110051180</v>
      </c>
      <c r="D99" s="60">
        <v>100</v>
      </c>
      <c r="E99" s="69"/>
      <c r="F99" s="159">
        <f aca="true" t="shared" si="14" ref="F99:G101">F100</f>
        <v>44263</v>
      </c>
      <c r="G99" s="159">
        <f t="shared" si="14"/>
        <v>44263</v>
      </c>
      <c r="H99" s="69" t="s">
        <v>403</v>
      </c>
    </row>
    <row r="100" spans="1:8" s="97" customFormat="1" ht="17.25" customHeight="1">
      <c r="A100" s="60">
        <v>90</v>
      </c>
      <c r="B100" s="73" t="s">
        <v>6</v>
      </c>
      <c r="C100" s="109">
        <v>8110051180</v>
      </c>
      <c r="D100" s="60">
        <v>120</v>
      </c>
      <c r="E100" s="69"/>
      <c r="F100" s="159">
        <f t="shared" si="14"/>
        <v>44263</v>
      </c>
      <c r="G100" s="159">
        <f t="shared" si="14"/>
        <v>44263</v>
      </c>
      <c r="H100" s="69" t="s">
        <v>403</v>
      </c>
    </row>
    <row r="101" spans="1:8" s="97" customFormat="1" ht="14.25" customHeight="1">
      <c r="A101" s="60">
        <v>91</v>
      </c>
      <c r="B101" s="73" t="s">
        <v>443</v>
      </c>
      <c r="C101" s="109">
        <v>8110051180</v>
      </c>
      <c r="D101" s="60">
        <v>120</v>
      </c>
      <c r="E101" s="69" t="s">
        <v>439</v>
      </c>
      <c r="F101" s="159">
        <f t="shared" si="14"/>
        <v>44263</v>
      </c>
      <c r="G101" s="159">
        <f t="shared" si="14"/>
        <v>44263</v>
      </c>
      <c r="H101" s="69" t="s">
        <v>403</v>
      </c>
    </row>
    <row r="102" spans="1:8" s="97" customFormat="1" ht="14.25" customHeight="1">
      <c r="A102" s="60">
        <v>92</v>
      </c>
      <c r="B102" s="73" t="s">
        <v>440</v>
      </c>
      <c r="C102" s="109">
        <v>8110051180</v>
      </c>
      <c r="D102" s="60">
        <v>120</v>
      </c>
      <c r="E102" s="69" t="s">
        <v>441</v>
      </c>
      <c r="F102" s="159">
        <v>44263</v>
      </c>
      <c r="G102" s="159">
        <v>44263</v>
      </c>
      <c r="H102" s="69" t="s">
        <v>403</v>
      </c>
    </row>
    <row r="103" spans="1:8" s="97" customFormat="1" ht="14.25" customHeight="1">
      <c r="A103" s="60">
        <v>93</v>
      </c>
      <c r="B103" s="70" t="s">
        <v>254</v>
      </c>
      <c r="C103" s="109">
        <v>8110051180</v>
      </c>
      <c r="D103" s="60">
        <v>200</v>
      </c>
      <c r="E103" s="69"/>
      <c r="F103" s="159" t="str">
        <f aca="true" t="shared" si="15" ref="F103:G105">F104</f>
        <v>524,00</v>
      </c>
      <c r="G103" s="159" t="str">
        <f t="shared" si="15"/>
        <v>1812,00</v>
      </c>
      <c r="H103" s="69" t="s">
        <v>403</v>
      </c>
    </row>
    <row r="104" spans="1:8" s="97" customFormat="1" ht="27" customHeight="1">
      <c r="A104" s="60">
        <v>94</v>
      </c>
      <c r="B104" s="70" t="s">
        <v>255</v>
      </c>
      <c r="C104" s="109">
        <v>8110051180</v>
      </c>
      <c r="D104" s="60">
        <v>240</v>
      </c>
      <c r="E104" s="69"/>
      <c r="F104" s="159" t="str">
        <f t="shared" si="15"/>
        <v>524,00</v>
      </c>
      <c r="G104" s="159" t="str">
        <f t="shared" si="15"/>
        <v>1812,00</v>
      </c>
      <c r="H104" s="69" t="s">
        <v>403</v>
      </c>
    </row>
    <row r="105" spans="1:8" s="97" customFormat="1" ht="14.25" customHeight="1">
      <c r="A105" s="60">
        <v>95</v>
      </c>
      <c r="B105" s="73" t="s">
        <v>443</v>
      </c>
      <c r="C105" s="109">
        <v>8110051180</v>
      </c>
      <c r="D105" s="60">
        <v>240</v>
      </c>
      <c r="E105" s="69" t="s">
        <v>439</v>
      </c>
      <c r="F105" s="159" t="str">
        <f t="shared" si="15"/>
        <v>524,00</v>
      </c>
      <c r="G105" s="159" t="str">
        <f t="shared" si="15"/>
        <v>1812,00</v>
      </c>
      <c r="H105" s="69" t="s">
        <v>403</v>
      </c>
    </row>
    <row r="106" spans="1:8" s="97" customFormat="1" ht="14.25" customHeight="1">
      <c r="A106" s="60">
        <v>96</v>
      </c>
      <c r="B106" s="73" t="s">
        <v>440</v>
      </c>
      <c r="C106" s="109">
        <v>8110051180</v>
      </c>
      <c r="D106" s="60">
        <v>240</v>
      </c>
      <c r="E106" s="69" t="s">
        <v>441</v>
      </c>
      <c r="F106" s="69" t="s">
        <v>446</v>
      </c>
      <c r="G106" s="69" t="s">
        <v>447</v>
      </c>
      <c r="H106" s="69" t="s">
        <v>403</v>
      </c>
    </row>
    <row r="107" spans="1:8" s="97" customFormat="1" ht="57" customHeight="1">
      <c r="A107" s="60">
        <v>97</v>
      </c>
      <c r="B107" s="59" t="s">
        <v>442</v>
      </c>
      <c r="C107" s="108">
        <v>8110075140</v>
      </c>
      <c r="D107" s="63"/>
      <c r="E107" s="65"/>
      <c r="F107" s="149" t="str">
        <f aca="true" t="shared" si="16" ref="F107:H110">F108</f>
        <v>1543,00</v>
      </c>
      <c r="G107" s="149" t="str">
        <f t="shared" si="16"/>
        <v>1543,00</v>
      </c>
      <c r="H107" s="149" t="str">
        <f t="shared" si="16"/>
        <v>1543,00</v>
      </c>
    </row>
    <row r="108" spans="1:8" s="97" customFormat="1" ht="16.5" customHeight="1">
      <c r="A108" s="60">
        <v>98</v>
      </c>
      <c r="B108" s="70" t="s">
        <v>254</v>
      </c>
      <c r="C108" s="109">
        <v>8110075140</v>
      </c>
      <c r="D108" s="60">
        <v>200</v>
      </c>
      <c r="E108" s="69"/>
      <c r="F108" s="159" t="str">
        <f t="shared" si="16"/>
        <v>1543,00</v>
      </c>
      <c r="G108" s="159" t="str">
        <f t="shared" si="16"/>
        <v>1543,00</v>
      </c>
      <c r="H108" s="159" t="str">
        <f t="shared" si="16"/>
        <v>1543,00</v>
      </c>
    </row>
    <row r="109" spans="1:8" s="97" customFormat="1" ht="28.5" customHeight="1">
      <c r="A109" s="60">
        <v>99</v>
      </c>
      <c r="B109" s="70" t="s">
        <v>255</v>
      </c>
      <c r="C109" s="109">
        <v>8110075140</v>
      </c>
      <c r="D109" s="60">
        <v>240</v>
      </c>
      <c r="E109" s="69"/>
      <c r="F109" s="159" t="str">
        <f t="shared" si="16"/>
        <v>1543,00</v>
      </c>
      <c r="G109" s="159" t="str">
        <f t="shared" si="16"/>
        <v>1543,00</v>
      </c>
      <c r="H109" s="159" t="str">
        <f t="shared" si="16"/>
        <v>1543,00</v>
      </c>
    </row>
    <row r="110" spans="1:8" s="97" customFormat="1" ht="14.25" customHeight="1">
      <c r="A110" s="60">
        <v>100</v>
      </c>
      <c r="B110" s="76" t="s">
        <v>191</v>
      </c>
      <c r="C110" s="109">
        <v>8110075140</v>
      </c>
      <c r="D110" s="60">
        <v>240</v>
      </c>
      <c r="E110" s="69" t="s">
        <v>199</v>
      </c>
      <c r="F110" s="159" t="str">
        <f t="shared" si="16"/>
        <v>1543,00</v>
      </c>
      <c r="G110" s="159" t="str">
        <f t="shared" si="16"/>
        <v>1543,00</v>
      </c>
      <c r="H110" s="159" t="str">
        <f t="shared" si="16"/>
        <v>1543,00</v>
      </c>
    </row>
    <row r="111" spans="1:8" s="97" customFormat="1" ht="14.25" customHeight="1">
      <c r="A111" s="60">
        <v>101</v>
      </c>
      <c r="B111" s="82" t="s">
        <v>209</v>
      </c>
      <c r="C111" s="109">
        <v>8110075140</v>
      </c>
      <c r="D111" s="60">
        <v>240</v>
      </c>
      <c r="E111" s="69" t="s">
        <v>218</v>
      </c>
      <c r="F111" s="69" t="s">
        <v>465</v>
      </c>
      <c r="G111" s="69" t="s">
        <v>465</v>
      </c>
      <c r="H111" s="69" t="s">
        <v>465</v>
      </c>
    </row>
    <row r="112" spans="1:8" ht="38.25">
      <c r="A112" s="60">
        <v>101</v>
      </c>
      <c r="B112" s="148" t="s">
        <v>12</v>
      </c>
      <c r="C112" s="108">
        <v>8110080050</v>
      </c>
      <c r="D112" s="63"/>
      <c r="E112" s="65"/>
      <c r="F112" s="65" t="str">
        <f aca="true" t="shared" si="17" ref="F112:H115">+F113</f>
        <v>1500,00</v>
      </c>
      <c r="G112" s="65" t="str">
        <f t="shared" si="17"/>
        <v>1500,00</v>
      </c>
      <c r="H112" s="65" t="str">
        <f t="shared" si="17"/>
        <v>1500,00</v>
      </c>
    </row>
    <row r="113" spans="1:8" ht="12.75">
      <c r="A113" s="60">
        <v>103</v>
      </c>
      <c r="B113" s="134" t="s">
        <v>9</v>
      </c>
      <c r="C113" s="109">
        <v>8110080050</v>
      </c>
      <c r="D113" s="60">
        <v>800</v>
      </c>
      <c r="E113" s="69"/>
      <c r="F113" s="69" t="str">
        <f t="shared" si="17"/>
        <v>1500,00</v>
      </c>
      <c r="G113" s="69" t="str">
        <f t="shared" si="17"/>
        <v>1500,00</v>
      </c>
      <c r="H113" s="69" t="str">
        <f t="shared" si="17"/>
        <v>1500,00</v>
      </c>
    </row>
    <row r="114" spans="1:8" ht="12.75">
      <c r="A114" s="60">
        <v>104</v>
      </c>
      <c r="B114" s="134" t="s">
        <v>52</v>
      </c>
      <c r="C114" s="109">
        <v>8110080050</v>
      </c>
      <c r="D114" s="60">
        <v>870</v>
      </c>
      <c r="E114" s="69"/>
      <c r="F114" s="69" t="str">
        <f t="shared" si="17"/>
        <v>1500,00</v>
      </c>
      <c r="G114" s="69" t="str">
        <f t="shared" si="17"/>
        <v>1500,00</v>
      </c>
      <c r="H114" s="69" t="str">
        <f t="shared" si="17"/>
        <v>1500,00</v>
      </c>
    </row>
    <row r="115" spans="1:8" ht="12.75">
      <c r="A115" s="60">
        <v>105</v>
      </c>
      <c r="B115" s="134" t="s">
        <v>191</v>
      </c>
      <c r="C115" s="109">
        <v>8110080050</v>
      </c>
      <c r="D115" s="60">
        <v>870</v>
      </c>
      <c r="E115" s="69" t="s">
        <v>199</v>
      </c>
      <c r="F115" s="69" t="str">
        <f t="shared" si="17"/>
        <v>1500,00</v>
      </c>
      <c r="G115" s="69" t="str">
        <f t="shared" si="17"/>
        <v>1500,00</v>
      </c>
      <c r="H115" s="69" t="str">
        <f t="shared" si="17"/>
        <v>1500,00</v>
      </c>
    </row>
    <row r="116" spans="1:8" ht="12.75">
      <c r="A116" s="60">
        <v>106</v>
      </c>
      <c r="B116" s="134" t="s">
        <v>194</v>
      </c>
      <c r="C116" s="109">
        <v>8110080050</v>
      </c>
      <c r="D116" s="60">
        <v>870</v>
      </c>
      <c r="E116" s="69" t="s">
        <v>217</v>
      </c>
      <c r="F116" s="69" t="s">
        <v>399</v>
      </c>
      <c r="G116" s="69" t="s">
        <v>399</v>
      </c>
      <c r="H116" s="69" t="s">
        <v>399</v>
      </c>
    </row>
    <row r="117" spans="1:8" ht="38.25">
      <c r="A117" s="60">
        <v>107</v>
      </c>
      <c r="B117" s="148" t="s">
        <v>5</v>
      </c>
      <c r="C117" s="108">
        <v>8110080210</v>
      </c>
      <c r="D117" s="63"/>
      <c r="E117" s="65"/>
      <c r="F117" s="149">
        <f>+F118+F122+F126</f>
        <v>3439113</v>
      </c>
      <c r="G117" s="149">
        <f>+G118+G122+G126</f>
        <v>3280716.33</v>
      </c>
      <c r="H117" s="149">
        <f>+H118+H122+H126</f>
        <v>3126356.04</v>
      </c>
    </row>
    <row r="118" spans="1:8" ht="38.25">
      <c r="A118" s="60">
        <v>108</v>
      </c>
      <c r="B118" s="134" t="s">
        <v>256</v>
      </c>
      <c r="C118" s="109">
        <v>8110080210</v>
      </c>
      <c r="D118" s="60">
        <v>100</v>
      </c>
      <c r="E118" s="69"/>
      <c r="F118" s="69">
        <f aca="true" t="shared" si="18" ref="F118:H119">+F119</f>
        <v>2394631.11</v>
      </c>
      <c r="G118" s="69">
        <f t="shared" si="18"/>
        <v>2394631.11</v>
      </c>
      <c r="H118" s="69">
        <f t="shared" si="18"/>
        <v>2394631.11</v>
      </c>
    </row>
    <row r="119" spans="1:8" ht="19.5" customHeight="1">
      <c r="A119" s="60">
        <v>109</v>
      </c>
      <c r="B119" s="70" t="s">
        <v>257</v>
      </c>
      <c r="C119" s="109">
        <v>8110080210</v>
      </c>
      <c r="D119" s="60">
        <v>120</v>
      </c>
      <c r="E119" s="69"/>
      <c r="F119" s="69">
        <f t="shared" si="18"/>
        <v>2394631.11</v>
      </c>
      <c r="G119" s="69">
        <f t="shared" si="18"/>
        <v>2394631.11</v>
      </c>
      <c r="H119" s="69">
        <f t="shared" si="18"/>
        <v>2394631.11</v>
      </c>
    </row>
    <row r="120" spans="1:8" ht="12.75">
      <c r="A120" s="60">
        <v>110</v>
      </c>
      <c r="B120" s="70" t="s">
        <v>191</v>
      </c>
      <c r="C120" s="109">
        <v>8110080210</v>
      </c>
      <c r="D120" s="60">
        <v>120</v>
      </c>
      <c r="E120" s="69" t="s">
        <v>199</v>
      </c>
      <c r="F120" s="69">
        <v>2394631.11</v>
      </c>
      <c r="G120" s="69">
        <v>2394631.11</v>
      </c>
      <c r="H120" s="69">
        <v>2394631.11</v>
      </c>
    </row>
    <row r="121" spans="1:8" ht="25.5">
      <c r="A121" s="60">
        <v>111</v>
      </c>
      <c r="B121" s="134" t="s">
        <v>53</v>
      </c>
      <c r="C121" s="109">
        <v>8110080210</v>
      </c>
      <c r="D121" s="60">
        <v>120</v>
      </c>
      <c r="E121" s="69" t="s">
        <v>201</v>
      </c>
      <c r="F121" s="69" t="s">
        <v>397</v>
      </c>
      <c r="G121" s="69" t="s">
        <v>397</v>
      </c>
      <c r="H121" s="69" t="s">
        <v>397</v>
      </c>
    </row>
    <row r="122" spans="1:8" ht="17.25" customHeight="1">
      <c r="A122" s="60">
        <v>112</v>
      </c>
      <c r="B122" s="70" t="s">
        <v>254</v>
      </c>
      <c r="C122" s="109">
        <v>8110080210</v>
      </c>
      <c r="D122" s="60">
        <v>200</v>
      </c>
      <c r="E122" s="69"/>
      <c r="F122" s="69" t="str">
        <f aca="true" t="shared" si="19" ref="F122:H124">+F123</f>
        <v>1040958,89</v>
      </c>
      <c r="G122" s="69" t="str">
        <f t="shared" si="19"/>
        <v>882561,56</v>
      </c>
      <c r="H122" s="69" t="str">
        <f t="shared" si="19"/>
        <v>728201,27</v>
      </c>
    </row>
    <row r="123" spans="1:8" ht="25.5">
      <c r="A123" s="60">
        <v>113</v>
      </c>
      <c r="B123" s="70" t="s">
        <v>255</v>
      </c>
      <c r="C123" s="109">
        <v>8110080210</v>
      </c>
      <c r="D123" s="60">
        <v>240</v>
      </c>
      <c r="E123" s="69"/>
      <c r="F123" s="69" t="str">
        <f t="shared" si="19"/>
        <v>1040958,89</v>
      </c>
      <c r="G123" s="69" t="str">
        <f t="shared" si="19"/>
        <v>882561,56</v>
      </c>
      <c r="H123" s="69" t="str">
        <f t="shared" si="19"/>
        <v>728201,27</v>
      </c>
    </row>
    <row r="124" spans="1:8" ht="12.75">
      <c r="A124" s="60">
        <v>114</v>
      </c>
      <c r="B124" s="70" t="s">
        <v>191</v>
      </c>
      <c r="C124" s="109">
        <v>8110080210</v>
      </c>
      <c r="D124" s="60">
        <v>240</v>
      </c>
      <c r="E124" s="69" t="s">
        <v>199</v>
      </c>
      <c r="F124" s="69" t="str">
        <f t="shared" si="19"/>
        <v>1040958,89</v>
      </c>
      <c r="G124" s="69" t="str">
        <f t="shared" si="19"/>
        <v>882561,56</v>
      </c>
      <c r="H124" s="69" t="str">
        <f t="shared" si="19"/>
        <v>728201,27</v>
      </c>
    </row>
    <row r="125" spans="1:8" ht="24.75" customHeight="1">
      <c r="A125" s="60">
        <v>115</v>
      </c>
      <c r="B125" s="70" t="s">
        <v>53</v>
      </c>
      <c r="C125" s="109">
        <v>8110080210</v>
      </c>
      <c r="D125" s="60">
        <v>240</v>
      </c>
      <c r="E125" s="69" t="s">
        <v>201</v>
      </c>
      <c r="F125" s="69" t="s">
        <v>516</v>
      </c>
      <c r="G125" s="69" t="s">
        <v>517</v>
      </c>
      <c r="H125" s="69" t="s">
        <v>518</v>
      </c>
    </row>
    <row r="126" spans="1:8" ht="12.75">
      <c r="A126" s="60">
        <v>116</v>
      </c>
      <c r="B126" s="70" t="s">
        <v>54</v>
      </c>
      <c r="C126" s="109">
        <v>8110080210</v>
      </c>
      <c r="D126" s="60">
        <v>800</v>
      </c>
      <c r="E126" s="69"/>
      <c r="F126" s="69" t="str">
        <f aca="true" t="shared" si="20" ref="F126:H127">+F127</f>
        <v>3523,00</v>
      </c>
      <c r="G126" s="69" t="str">
        <f t="shared" si="20"/>
        <v>3523,66</v>
      </c>
      <c r="H126" s="69" t="str">
        <f t="shared" si="20"/>
        <v>3523,66</v>
      </c>
    </row>
    <row r="127" spans="1:8" ht="12.75">
      <c r="A127" s="60">
        <v>117</v>
      </c>
      <c r="B127" s="70" t="s">
        <v>10</v>
      </c>
      <c r="C127" s="109">
        <v>8110080210</v>
      </c>
      <c r="D127" s="60">
        <v>850</v>
      </c>
      <c r="E127" s="69"/>
      <c r="F127" s="69" t="str">
        <f t="shared" si="20"/>
        <v>3523,00</v>
      </c>
      <c r="G127" s="69" t="str">
        <f t="shared" si="20"/>
        <v>3523,66</v>
      </c>
      <c r="H127" s="69" t="str">
        <f t="shared" si="20"/>
        <v>3523,66</v>
      </c>
    </row>
    <row r="128" spans="1:8" ht="12.75">
      <c r="A128" s="60">
        <v>118</v>
      </c>
      <c r="B128" s="70" t="s">
        <v>191</v>
      </c>
      <c r="C128" s="109">
        <v>8110080210</v>
      </c>
      <c r="D128" s="60">
        <v>850</v>
      </c>
      <c r="E128" s="69" t="s">
        <v>199</v>
      </c>
      <c r="F128" s="69" t="str">
        <f>+F129</f>
        <v>3523,00</v>
      </c>
      <c r="G128" s="69" t="s">
        <v>415</v>
      </c>
      <c r="H128" s="69" t="s">
        <v>415</v>
      </c>
    </row>
    <row r="129" spans="1:8" ht="27" customHeight="1">
      <c r="A129" s="60">
        <v>119</v>
      </c>
      <c r="B129" s="70" t="s">
        <v>53</v>
      </c>
      <c r="C129" s="109">
        <v>8110080210</v>
      </c>
      <c r="D129" s="60">
        <v>850</v>
      </c>
      <c r="E129" s="69" t="s">
        <v>201</v>
      </c>
      <c r="F129" s="69" t="s">
        <v>398</v>
      </c>
      <c r="G129" s="69" t="s">
        <v>415</v>
      </c>
      <c r="H129" s="69" t="s">
        <v>415</v>
      </c>
    </row>
    <row r="130" spans="1:8" s="97" customFormat="1" ht="69.75" customHeight="1">
      <c r="A130" s="63">
        <v>120</v>
      </c>
      <c r="B130" s="59" t="s">
        <v>287</v>
      </c>
      <c r="C130" s="108">
        <v>8110082090</v>
      </c>
      <c r="D130" s="63"/>
      <c r="E130" s="65"/>
      <c r="F130" s="65" t="str">
        <f aca="true" t="shared" si="21" ref="F130:H133">F131</f>
        <v>26404,00</v>
      </c>
      <c r="G130" s="65" t="str">
        <f t="shared" si="21"/>
        <v>26404,00</v>
      </c>
      <c r="H130" s="65" t="str">
        <f t="shared" si="21"/>
        <v>26404,00</v>
      </c>
    </row>
    <row r="131" spans="1:8" ht="18" customHeight="1">
      <c r="A131" s="60">
        <v>121</v>
      </c>
      <c r="B131" s="73" t="s">
        <v>273</v>
      </c>
      <c r="C131" s="109">
        <v>8110082090</v>
      </c>
      <c r="D131" s="60">
        <v>500</v>
      </c>
      <c r="E131" s="69"/>
      <c r="F131" s="69" t="str">
        <f t="shared" si="21"/>
        <v>26404,00</v>
      </c>
      <c r="G131" s="69" t="str">
        <f t="shared" si="21"/>
        <v>26404,00</v>
      </c>
      <c r="H131" s="69" t="str">
        <f t="shared" si="21"/>
        <v>26404,00</v>
      </c>
    </row>
    <row r="132" spans="1:8" ht="14.25" customHeight="1">
      <c r="A132" s="60">
        <v>122</v>
      </c>
      <c r="B132" s="73" t="s">
        <v>186</v>
      </c>
      <c r="C132" s="109">
        <v>8110082090</v>
      </c>
      <c r="D132" s="60">
        <v>540</v>
      </c>
      <c r="E132" s="69"/>
      <c r="F132" s="69" t="str">
        <f t="shared" si="21"/>
        <v>26404,00</v>
      </c>
      <c r="G132" s="69" t="str">
        <f t="shared" si="21"/>
        <v>26404,00</v>
      </c>
      <c r="H132" s="69" t="str">
        <f t="shared" si="21"/>
        <v>26404,00</v>
      </c>
    </row>
    <row r="133" spans="1:8" ht="30.75" customHeight="1">
      <c r="A133" s="60">
        <v>123</v>
      </c>
      <c r="B133" s="73" t="s">
        <v>279</v>
      </c>
      <c r="C133" s="109">
        <v>8110082090</v>
      </c>
      <c r="D133" s="60">
        <v>540</v>
      </c>
      <c r="E133" s="69" t="s">
        <v>280</v>
      </c>
      <c r="F133" s="69" t="str">
        <f t="shared" si="21"/>
        <v>26404,00</v>
      </c>
      <c r="G133" s="69" t="str">
        <f t="shared" si="21"/>
        <v>26404,00</v>
      </c>
      <c r="H133" s="69" t="str">
        <f t="shared" si="21"/>
        <v>26404,00</v>
      </c>
    </row>
    <row r="134" spans="1:8" ht="18" customHeight="1">
      <c r="A134" s="60">
        <v>124</v>
      </c>
      <c r="B134" s="73" t="s">
        <v>288</v>
      </c>
      <c r="C134" s="109">
        <v>8110082090</v>
      </c>
      <c r="D134" s="60">
        <v>540</v>
      </c>
      <c r="E134" s="69" t="s">
        <v>281</v>
      </c>
      <c r="F134" s="69" t="s">
        <v>414</v>
      </c>
      <c r="G134" s="69" t="s">
        <v>414</v>
      </c>
      <c r="H134" s="69" t="s">
        <v>414</v>
      </c>
    </row>
    <row r="135" spans="1:8" ht="25.5">
      <c r="A135" s="60">
        <v>125</v>
      </c>
      <c r="B135" s="66" t="s">
        <v>62</v>
      </c>
      <c r="C135" s="108">
        <v>9100000000</v>
      </c>
      <c r="D135" s="63"/>
      <c r="E135" s="65"/>
      <c r="F135" s="65" t="str">
        <f aca="true" t="shared" si="22" ref="F135:H140">+F136</f>
        <v>940190,00</v>
      </c>
      <c r="G135" s="65" t="str">
        <f t="shared" si="22"/>
        <v>940190,00</v>
      </c>
      <c r="H135" s="65" t="str">
        <f t="shared" si="22"/>
        <v>940190,00</v>
      </c>
    </row>
    <row r="136" spans="1:8" ht="12.75">
      <c r="A136" s="60">
        <v>126</v>
      </c>
      <c r="B136" s="134" t="s">
        <v>159</v>
      </c>
      <c r="C136" s="109">
        <v>9110000000</v>
      </c>
      <c r="D136" s="60"/>
      <c r="E136" s="69"/>
      <c r="F136" s="69" t="str">
        <f t="shared" si="22"/>
        <v>940190,00</v>
      </c>
      <c r="G136" s="69" t="str">
        <f t="shared" si="22"/>
        <v>940190,00</v>
      </c>
      <c r="H136" s="69" t="str">
        <f t="shared" si="22"/>
        <v>940190,00</v>
      </c>
    </row>
    <row r="137" spans="1:8" ht="38.25">
      <c r="A137" s="60">
        <v>127</v>
      </c>
      <c r="B137" s="134" t="s">
        <v>1</v>
      </c>
      <c r="C137" s="109">
        <v>9110080210</v>
      </c>
      <c r="D137" s="60"/>
      <c r="E137" s="69"/>
      <c r="F137" s="69" t="str">
        <f t="shared" si="22"/>
        <v>940190,00</v>
      </c>
      <c r="G137" s="69" t="str">
        <f t="shared" si="22"/>
        <v>940190,00</v>
      </c>
      <c r="H137" s="69" t="str">
        <f t="shared" si="22"/>
        <v>940190,00</v>
      </c>
    </row>
    <row r="138" spans="1:8" ht="38.25">
      <c r="A138" s="60">
        <v>128</v>
      </c>
      <c r="B138" s="134" t="s">
        <v>256</v>
      </c>
      <c r="C138" s="109">
        <v>9110080210</v>
      </c>
      <c r="D138" s="60">
        <v>100</v>
      </c>
      <c r="E138" s="69"/>
      <c r="F138" s="69" t="str">
        <f t="shared" si="22"/>
        <v>940190,00</v>
      </c>
      <c r="G138" s="69" t="str">
        <f t="shared" si="22"/>
        <v>940190,00</v>
      </c>
      <c r="H138" s="69" t="str">
        <f t="shared" si="22"/>
        <v>940190,00</v>
      </c>
    </row>
    <row r="139" spans="1:8" ht="12.75">
      <c r="A139" s="60">
        <v>129</v>
      </c>
      <c r="B139" s="70" t="s">
        <v>257</v>
      </c>
      <c r="C139" s="109">
        <v>9110080210</v>
      </c>
      <c r="D139" s="60">
        <v>120</v>
      </c>
      <c r="E139" s="69"/>
      <c r="F139" s="69" t="str">
        <f t="shared" si="22"/>
        <v>940190,00</v>
      </c>
      <c r="G139" s="69" t="str">
        <f t="shared" si="22"/>
        <v>940190,00</v>
      </c>
      <c r="H139" s="69" t="str">
        <f t="shared" si="22"/>
        <v>940190,00</v>
      </c>
    </row>
    <row r="140" spans="1:8" ht="12.75">
      <c r="A140" s="60">
        <v>130</v>
      </c>
      <c r="B140" s="70" t="s">
        <v>191</v>
      </c>
      <c r="C140" s="109">
        <v>9110080210</v>
      </c>
      <c r="D140" s="60">
        <v>120</v>
      </c>
      <c r="E140" s="69" t="s">
        <v>199</v>
      </c>
      <c r="F140" s="69" t="str">
        <f t="shared" si="22"/>
        <v>940190,00</v>
      </c>
      <c r="G140" s="69" t="str">
        <f t="shared" si="22"/>
        <v>940190,00</v>
      </c>
      <c r="H140" s="69" t="str">
        <f t="shared" si="22"/>
        <v>940190,00</v>
      </c>
    </row>
    <row r="141" spans="1:8" ht="25.5">
      <c r="A141" s="60">
        <v>131</v>
      </c>
      <c r="B141" s="134" t="s">
        <v>192</v>
      </c>
      <c r="C141" s="109">
        <v>9110080210</v>
      </c>
      <c r="D141" s="60">
        <v>120</v>
      </c>
      <c r="E141" s="69" t="s">
        <v>200</v>
      </c>
      <c r="F141" s="69" t="s">
        <v>515</v>
      </c>
      <c r="G141" s="69" t="s">
        <v>515</v>
      </c>
      <c r="H141" s="69" t="s">
        <v>515</v>
      </c>
    </row>
    <row r="142" spans="1:8" ht="12.75">
      <c r="A142" s="60">
        <v>132</v>
      </c>
      <c r="B142" s="134" t="s">
        <v>267</v>
      </c>
      <c r="C142" s="109"/>
      <c r="D142" s="60"/>
      <c r="E142" s="69"/>
      <c r="F142" s="69"/>
      <c r="G142" s="150">
        <v>201727.95</v>
      </c>
      <c r="H142" s="150">
        <v>361440.75</v>
      </c>
    </row>
    <row r="143" spans="1:8" ht="12.75">
      <c r="A143" s="243" t="s">
        <v>268</v>
      </c>
      <c r="B143" s="243"/>
      <c r="C143" s="59"/>
      <c r="D143" s="63"/>
      <c r="E143" s="65"/>
      <c r="F143" s="149">
        <f>+F135+F96+F85+F74+F48+F12</f>
        <v>7340880</v>
      </c>
      <c r="G143" s="149">
        <f>+G11+G96+G135+G142</f>
        <v>8069118</v>
      </c>
      <c r="H143" s="149">
        <f>+H11+H96+H135+H142</f>
        <v>7228815</v>
      </c>
    </row>
  </sheetData>
  <sheetProtection/>
  <mergeCells count="13">
    <mergeCell ref="D8:D9"/>
    <mergeCell ref="E8:E9"/>
    <mergeCell ref="F8:F9"/>
    <mergeCell ref="B4:F4"/>
    <mergeCell ref="C3:F3"/>
    <mergeCell ref="B2:F2"/>
    <mergeCell ref="H8:H9"/>
    <mergeCell ref="A143:B143"/>
    <mergeCell ref="A6:F6"/>
    <mergeCell ref="A8:A9"/>
    <mergeCell ref="B8:B9"/>
    <mergeCell ref="C8:C9"/>
    <mergeCell ref="G8:G9"/>
  </mergeCells>
  <printOptions/>
  <pageMargins left="0.7874015748031497" right="0.3937007874015748" top="0.984251968503937" bottom="0.1968503937007874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" sqref="B1:J10"/>
    </sheetView>
  </sheetViews>
  <sheetFormatPr defaultColWidth="9.00390625" defaultRowHeight="12.75"/>
  <sheetData>
    <row r="1" spans="1:10" ht="14.25">
      <c r="A1" s="10"/>
      <c r="B1" s="75" t="s">
        <v>55</v>
      </c>
      <c r="C1" s="74"/>
      <c r="D1" s="202" t="s">
        <v>530</v>
      </c>
      <c r="E1" s="202"/>
      <c r="F1" s="202"/>
      <c r="G1" s="202"/>
      <c r="H1" s="202"/>
      <c r="I1" s="202"/>
      <c r="J1" s="75"/>
    </row>
    <row r="2" spans="1:10" ht="15">
      <c r="A2" s="10"/>
      <c r="B2" s="196" t="s">
        <v>466</v>
      </c>
      <c r="C2" s="196"/>
      <c r="D2" s="196"/>
      <c r="E2" s="196"/>
      <c r="F2" s="196"/>
      <c r="G2" s="196"/>
      <c r="H2" s="196"/>
      <c r="I2" s="196"/>
      <c r="J2" s="21"/>
    </row>
    <row r="3" spans="1:10" ht="15">
      <c r="A3" s="10"/>
      <c r="B3" s="196" t="s">
        <v>474</v>
      </c>
      <c r="C3" s="196"/>
      <c r="D3" s="196"/>
      <c r="E3" s="196"/>
      <c r="F3" s="196"/>
      <c r="G3" s="196"/>
      <c r="H3" s="196"/>
      <c r="I3" s="196"/>
      <c r="J3" s="21"/>
    </row>
    <row r="5" spans="2:9" ht="12.75">
      <c r="B5" s="191" t="s">
        <v>528</v>
      </c>
      <c r="C5" s="191"/>
      <c r="D5" s="191"/>
      <c r="E5" s="191"/>
      <c r="F5" s="191"/>
      <c r="G5" s="191"/>
      <c r="H5" s="191"/>
      <c r="I5" s="191"/>
    </row>
    <row r="7" spans="2:10" ht="12.75">
      <c r="B7" s="55" t="s">
        <v>156</v>
      </c>
      <c r="C7" s="245" t="s">
        <v>206</v>
      </c>
      <c r="D7" s="245"/>
      <c r="E7" s="245" t="s">
        <v>531</v>
      </c>
      <c r="F7" s="245"/>
      <c r="G7" s="245"/>
      <c r="H7" s="245"/>
      <c r="I7" s="245"/>
      <c r="J7" s="245"/>
    </row>
    <row r="8" spans="2:10" ht="12.75">
      <c r="B8" s="194">
        <v>1</v>
      </c>
      <c r="C8" s="249">
        <v>2</v>
      </c>
      <c r="D8" s="249"/>
      <c r="E8" s="246">
        <v>3</v>
      </c>
      <c r="F8" s="247"/>
      <c r="G8" s="247"/>
      <c r="H8" s="247"/>
      <c r="I8" s="247"/>
      <c r="J8" s="248"/>
    </row>
    <row r="9" spans="2:10" ht="18" customHeight="1">
      <c r="B9" s="192">
        <v>1</v>
      </c>
      <c r="C9" s="192"/>
      <c r="D9" s="192"/>
      <c r="E9" s="245" t="s">
        <v>529</v>
      </c>
      <c r="F9" s="245"/>
      <c r="G9" s="245"/>
      <c r="H9" s="245"/>
      <c r="I9" s="245"/>
      <c r="J9" s="245"/>
    </row>
    <row r="10" spans="2:10" ht="20.25" customHeight="1">
      <c r="B10" s="192">
        <v>2</v>
      </c>
      <c r="C10" s="193">
        <v>828</v>
      </c>
      <c r="D10" s="193"/>
      <c r="E10" s="245" t="s">
        <v>150</v>
      </c>
      <c r="F10" s="245"/>
      <c r="G10" s="245"/>
      <c r="H10" s="245"/>
      <c r="I10" s="245"/>
      <c r="J10" s="245"/>
    </row>
    <row r="17" ht="12.75">
      <c r="J17" s="10"/>
    </row>
  </sheetData>
  <sheetProtection/>
  <mergeCells count="9">
    <mergeCell ref="E9:J9"/>
    <mergeCell ref="E10:J10"/>
    <mergeCell ref="E8:J8"/>
    <mergeCell ref="D1:I1"/>
    <mergeCell ref="B2:I2"/>
    <mergeCell ref="B3:I3"/>
    <mergeCell ref="C7:D7"/>
    <mergeCell ref="E7:J7"/>
    <mergeCell ref="C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Ирина</cp:lastModifiedBy>
  <cp:lastPrinted>2021-01-14T01:57:22Z</cp:lastPrinted>
  <dcterms:created xsi:type="dcterms:W3CDTF">2010-12-02T07:50:49Z</dcterms:created>
  <dcterms:modified xsi:type="dcterms:W3CDTF">2021-01-14T05:33:45Z</dcterms:modified>
  <cp:category/>
  <cp:version/>
  <cp:contentType/>
  <cp:contentStatus/>
</cp:coreProperties>
</file>