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50" activeTab="0"/>
  </bookViews>
  <sheets>
    <sheet name="текст" sheetId="1" r:id="rId1"/>
    <sheet name="Прил1 Источники" sheetId="2" r:id="rId2"/>
    <sheet name="Прил 2 Доходы 2022-24" sheetId="3" r:id="rId3"/>
    <sheet name="Прил 3 Расходы 2022-24" sheetId="4" r:id="rId4"/>
    <sheet name="Прил 4 Ведом.структура 2022-24" sheetId="5" r:id="rId5"/>
    <sheet name="Прил 5 ЦСР,ВР,РП)2022-24" sheetId="6" r:id="rId6"/>
    <sheet name="Лист1" sheetId="7" r:id="rId7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<sst xmlns="http://schemas.openxmlformats.org/spreadsheetml/2006/main" count="903" uniqueCount="376">
  <si>
    <t>Непрограмные расходы на 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</si>
  <si>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</si>
  <si>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</si>
  <si>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Непрограмные расходы отдельных органов местного самоуправления</t>
  </si>
  <si>
    <t>Функционирование администрации Пятковского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</si>
  <si>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</si>
  <si>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Расходы на выплаты персоналу государственных (муниципальных) органов</t>
  </si>
  <si>
    <t>Закупка товаров,работ и услуг для государственных(муниципальных) нужд</t>
  </si>
  <si>
    <t>Иные закупки товаров,работ и улуг для обеспечения государственных(муниципальных) нужд</t>
  </si>
  <si>
    <t>Иные бюджетные ассигнования</t>
  </si>
  <si>
    <t>Уплата налогов, сборов и иных платежей</t>
  </si>
  <si>
    <t>Непрограммные расходы отдельных органов местного самоуправления</t>
  </si>
  <si>
    <t>Резервные фонды исполнительных органов местного самоуправления по администрации Пятковского сельсовета в рамках непрограмных расходов отдельных органов местного самоуправления</t>
  </si>
  <si>
    <t>Резервные средства</t>
  </si>
  <si>
    <t>Национальная безовасность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</si>
  <si>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</si>
  <si>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Пятковского сельсовета"Создание безопасных и комфортных условий для проживания на территории Пятковского сельсовета"</t>
  </si>
  <si>
    <t>Подпрограмма "Обеспечение безопасности жителей Пятковского сельсовета"</t>
  </si>
  <si>
    <t>Дотации бюджетам субъектов Российской Федерации и муниципальных образований</t>
  </si>
  <si>
    <t>0314</t>
  </si>
  <si>
    <t>0409</t>
  </si>
  <si>
    <t>182 1 01 02010 01 0000 110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</si>
  <si>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</si>
  <si>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</si>
  <si>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</si>
  <si>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</si>
  <si>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 расположенным в границах сельских поселений</t>
  </si>
  <si>
    <t xml:space="preserve">Прочие межбюджетные трансферты передаваемые бюджетам сельских поселений </t>
  </si>
  <si>
    <t xml:space="preserve"> членов выборных органов местного самоуправления, и должностных окладов</t>
  </si>
  <si>
    <t>828 1 13 02065 10 0000 130</t>
  </si>
  <si>
    <t xml:space="preserve">Содержание автомобильных дорог и инженерных сооружений на них в границах   поселений 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 Создание безопасных и комфортных условий для проживания на территории Пятковского сельсовета"  </t>
  </si>
  <si>
    <t xml:space="preserve">Прочие мероприятия по благоустройствк городских округов и поселений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</si>
  <si>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Меприятия в области организации водоснабжения населения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</si>
  <si>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"Содержание автомобильных дорог общего пользования Пятковского сельсовета "</t>
  </si>
  <si>
    <t>Содержание автомобильных дорог и инжинерных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</si>
  <si>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</si>
  <si>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Резервные фонды  </t>
  </si>
  <si>
    <t>Функционирование Правительства РФ, высших исполнительных органов власти субъектов РФ, местных администраций</t>
  </si>
  <si>
    <t>Иные межбюджетные ассигнования</t>
  </si>
  <si>
    <t xml:space="preserve">                                                                                                                                                                                                      Приложение 10</t>
  </si>
  <si>
    <t>000 1 03 00000 00 0000 000</t>
  </si>
  <si>
    <t>100 1 03 02230 01 0000 110</t>
  </si>
  <si>
    <t>100 1 03 02240 01 0000 110</t>
  </si>
  <si>
    <t>100 1 03 02250 01 0000 110</t>
  </si>
  <si>
    <t>100 1 03 02260 01 0000 110</t>
  </si>
  <si>
    <t>Подпрограмма "Обеспечение безопасности Жителей  Пятковского сельсовета"</t>
  </si>
  <si>
    <t>Непрограммные расходы на функционирование высшего должностного лица муниципального образования</t>
  </si>
  <si>
    <t>НАЛОГИ НА ТОВАРЫ (РАБОТЫ, УСЛУГИ), РЕАЛИЗУЕМЫЕ НА ТЕРРИТОРИИ РОССИЙСКОЙ ФЕДЕРАЦИИ</t>
  </si>
  <si>
    <t>Расходы на выплаты персоналу в целях обеспечения выполнения функций государственными(муниципальными) органами, казенными учреждениями,органами управления государственными внебюджетными фондами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</si>
  <si>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</si>
  <si>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</si>
  <si>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Организация и содержание мест захоронения в рамках подпрограммы"Благоустройство территории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</si>
  <si>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""Благоустройство территории Пятковского сельсовета "</t>
  </si>
  <si>
    <t>Прочие мероприятия  в области жилищно-коммунального  хозяйства в рамках подпрограммы""Благоустройство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</si>
  <si>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ВСЕГО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</si>
  <si>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</si>
  <si>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</si>
  <si>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</si>
  <si>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</si>
  <si>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</si>
  <si>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</si>
  <si>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</si>
  <si>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</si>
  <si>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</si>
  <si>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</si>
  <si>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</si>
  <si>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</si>
  <si>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</si>
  <si>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</si>
  <si>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</si>
  <si>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</si>
  <si>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 xml:space="preserve">Источники внутреннего финансирования дефицита 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</si>
  <si>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относящиеся к источникам финансирования дефицитов бюджетов Российской Федерации</t>
  </si>
  <si>
    <t>Наименование кода классификации доходов бюджета</t>
  </si>
  <si>
    <t>Дорожное хозяйство ( дорожный фонд)</t>
  </si>
  <si>
    <t>Дорожное хозяйство (дорожный фонд)</t>
  </si>
  <si>
    <t xml:space="preserve">Муниципальная программа Пятковского сельсовета"Создание безопасных и комфортных условий для проживания на территории Пятковского сельсовета" </t>
  </si>
  <si>
    <t xml:space="preserve">Обеспечение мероприятий по первичным мерам пожарной безопасности в рамках подпрогрпммы "Обеспечение безопасности жителей Пятковского сельсовета" муниципальной программы  Пятковского сельсовета "Создание безопасных и комфортных условий для проживания на территории Пятковского сельсовета" </t>
  </si>
  <si>
    <t>Подпрограмма "Благоустройство территории Пятковского сельсовета "</t>
  </si>
  <si>
    <t xml:space="preserve">Уличное освещение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</si>
  <si>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Мероприятия в области организации водоснабжения населения в рамках подпрограммы "Благоустройство территории Пятковского сельсовета "  муниципальной программы Пятковского сельсовета "Создание безопасных и комфортных условий для прживания на территории Пятковского сельсовета" </t>
  </si>
  <si>
    <t>Подпрограмма "Благоустройство территории Пятковского сельсовета"</t>
  </si>
  <si>
    <t>Прочие мероприятия по благоустройству городских округов и поселений в рамках подпрограммы"Благоустройство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</si>
  <si>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Муниципальная программа "Создание безопасных и комфортных условий для проживания на территории Пятковского сельсовета" </t>
  </si>
  <si>
    <t>Прочие мероприятия в области жилищно-комунального хозяйства в рамках подрограммы "Благоустройство територий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</si>
  <si>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828 01 05 00 00 00 0000 000</t>
  </si>
  <si>
    <t>828 01 05 00 00 00 0000 500</t>
  </si>
  <si>
    <t>828 01 05 02 00 00 0000 500</t>
  </si>
  <si>
    <t>828 01 05 02 01 00 0000 510</t>
  </si>
  <si>
    <t>828 01 05 02 01 10 0000 510</t>
  </si>
  <si>
    <t>828 01 05 00 00 00 0000 600</t>
  </si>
  <si>
    <t>828 01 05 02 00 00 0000 600</t>
  </si>
  <si>
    <t>828 01 05 02 01 00 0000 610</t>
  </si>
  <si>
    <t>828 01 05 02 01 10 0000 610</t>
  </si>
  <si>
    <t>828 2 02 00000 00 0000 000</t>
  </si>
  <si>
    <t>Налог на имущество физических лиц</t>
  </si>
  <si>
    <t>Условно утвержденные расходы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</si>
  <si>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</si>
  <si>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</si>
  <si>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</si>
  <si>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</si>
  <si>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Государственная пошлина за совершение нотариальных действий (за исключением действий, соверщаемых консульскими учреждениями Российской Федерации) </t>
  </si>
  <si>
    <t>828 1 08 04020 01 0000 110</t>
  </si>
  <si>
    <t>Дотации на выравнивание бюджетной обеспеченности</t>
  </si>
  <si>
    <t>Субвенции местным бюджетам на выполнение государственных полномочий субъектов Российской Федерации</t>
  </si>
  <si>
    <t xml:space="preserve">Муниципальная программа Пятковского сельсовета "Создание безопасных и комфортных условий для проживания на территории Пятковского сельсовета" </t>
  </si>
  <si>
    <t xml:space="preserve">Подпрограмма "Содержание автомобильных дорог общего пользования Пятковского сельсовета"  </t>
  </si>
  <si>
    <t>Уличное освещение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</si>
  <si>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Код классификации доходов бюджета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</si>
  <si>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1</t>
    </r>
  </si>
  <si>
    <t>200</t>
  </si>
  <si>
    <t>240</t>
  </si>
  <si>
    <t>000 1 03 02000 01 0000 110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</si>
  <si>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</si>
  <si>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</si>
  <si>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</si>
  <si>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</si>
  <si>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Коммунальное хозяйство</t>
  </si>
  <si>
    <t>0502</t>
  </si>
  <si>
    <t>Администрация Пятковского сельсовета</t>
  </si>
  <si>
    <t>Пятковский сельский Совет депутатов</t>
  </si>
  <si>
    <t xml:space="preserve">Культура, кинематография </t>
  </si>
  <si>
    <t>№ строки</t>
  </si>
  <si>
    <t>Функционирование Главы сельсовета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</si>
  <si>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</si>
  <si>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</si>
  <si>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</si>
  <si>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</si>
  <si>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</si>
  <si>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</si>
  <si>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</si>
  <si>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</si>
  <si>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</si>
  <si>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182 1 06 01000 00 0000 110</t>
  </si>
  <si>
    <t>182 1 06 01030 10 0000 110</t>
  </si>
  <si>
    <t>182 1 06 06000 00 0000 110</t>
  </si>
  <si>
    <t>Земельный налог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</si>
  <si>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</si>
  <si>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</si>
  <si>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</si>
  <si>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</si>
  <si>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</si>
  <si>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</si>
  <si>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</si>
  <si>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</si>
  <si>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</si>
  <si>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</si>
  <si>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</si>
  <si>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 передаваемые бюджетам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</si>
  <si>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4</t>
    </r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</si>
  <si>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</si>
  <si>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</si>
  <si>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</si>
  <si>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</si>
  <si>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</si>
  <si>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</si>
  <si>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</si>
  <si>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</si>
  <si>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</si>
  <si>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</si>
  <si>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</si>
  <si>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</si>
  <si>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</si>
  <si>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</si>
  <si>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</si>
  <si>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</si>
  <si>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</si>
  <si>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</si>
  <si>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</si>
  <si>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</si>
  <si>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</si>
  <si>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</si>
  <si>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</si>
  <si>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0111</t>
  </si>
  <si>
    <t>0113</t>
  </si>
  <si>
    <t xml:space="preserve">                      Красноярский край Казачинский район</t>
  </si>
  <si>
    <t xml:space="preserve">                                                    </t>
  </si>
  <si>
    <t xml:space="preserve">                    </t>
  </si>
  <si>
    <t xml:space="preserve">                             </t>
  </si>
  <si>
    <t>Расходы на выплаты  персоналу государственных (муниципальных) органов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</si>
  <si>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</si>
  <si>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</si>
  <si>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</si>
  <si>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</si>
  <si>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</si>
  <si>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</si>
  <si>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828 1 11 05075 10 0000 120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</si>
  <si>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</si>
  <si>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</si>
  <si>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</si>
  <si>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</si>
  <si>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</si>
  <si>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</si>
  <si>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</si>
  <si>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Наименование главных распорядителей бюджетных средств и показателей бюджетной классификации</t>
  </si>
  <si>
    <t>Раздел, подраздел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</si>
  <si>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</si>
  <si>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</si>
  <si>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</si>
  <si>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</si>
  <si>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</si>
  <si>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</si>
  <si>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 полномочий субьектов Российской Федерации</t>
  </si>
  <si>
    <t>Субвенции бюджетам сельских поселений на выполнение государственных  полномочий по созданию и обеспечению деятельности административных комиссий</t>
  </si>
  <si>
    <t>Прочие межбюджетные трансферты передаваемые бюджетам сельских поселений на поддержку мер по сбалансированности бюджетов</t>
  </si>
  <si>
    <t xml:space="preserve">Доходы, поступающие в порядке возмещения расходов, понесенных в связи с эксплуатацией имущества </t>
  </si>
  <si>
    <t>Условно утвержденные</t>
  </si>
  <si>
    <t>Итого</t>
  </si>
  <si>
    <t>500</t>
  </si>
  <si>
    <t>540</t>
  </si>
  <si>
    <t>Межбюджетные трансферты</t>
  </si>
  <si>
    <t>Межбюджетные трансферты общего характера бюджетам субьектов Российской Федерации и муниципальных организаций</t>
  </si>
  <si>
    <t>1400</t>
  </si>
  <si>
    <t>1403</t>
  </si>
  <si>
    <t>Муниципальная программа Пятковского сельсовета  "Создание безопасных и комфортных условий для проживания на территории Пятковского сельсовета"</t>
  </si>
  <si>
    <t>Подпрограмма "Прочие мероприятия Пятковского сельсовета"</t>
  </si>
  <si>
    <t>Межбюджетные трансферты ,передаваемые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обеспечению жителей поселения услугами организации культуры в рамках подпрограммы"Прочие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</t>
  </si>
  <si>
    <t>0140000000</t>
  </si>
  <si>
    <t>0140082060</t>
  </si>
  <si>
    <t>Прочие межбюджетные трансферты ,передаваемые бюджетам муниципальных районов из бюджетов поселений на осуществление части полномочий 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</si>
  <si>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Прочие межбюджетные трансферты общего характера</t>
  </si>
  <si>
    <t>Глава сельсовета                                                       Т.И.Тюлькова</t>
  </si>
  <si>
    <t>828 2 02 15000 00 0000 150</t>
  </si>
  <si>
    <t>828 2 02 15001 00 0000 150</t>
  </si>
  <si>
    <t>828 2 02 15001 10 0000 150</t>
  </si>
  <si>
    <t>828 2 02 15001 10 0020 150</t>
  </si>
  <si>
    <t>828 2 02 15001 10 0030 150</t>
  </si>
  <si>
    <t>828 2 02 30000 00 0000 150</t>
  </si>
  <si>
    <t>828 2 02 35118 00 0000 150</t>
  </si>
  <si>
    <t>828 2 02 35118 10 0000 150</t>
  </si>
  <si>
    <t>828 2 02 30024 00 0000 150</t>
  </si>
  <si>
    <t>828 2 02 30024 10 0000 150</t>
  </si>
  <si>
    <t>828 2 02 30024 10 4901 150</t>
  </si>
  <si>
    <t>828 2 02 40000 00 0000 150</t>
  </si>
  <si>
    <t>828 2 02 49999 00 0000 150</t>
  </si>
  <si>
    <t>828 2 02 49999 10 0000 150</t>
  </si>
  <si>
    <t>828 2 02 49999 10 0002 150</t>
  </si>
  <si>
    <t>Социальная политика</t>
  </si>
  <si>
    <t>Пенсионное обеспечение</t>
  </si>
  <si>
    <t>1000</t>
  </si>
  <si>
    <t>1001</t>
  </si>
  <si>
    <t>Межбюджетные трансферты ,передаваемые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замещающим муниципальные должности и лицам, замещавщим должности муниципальной службы в органах местного самоуправления поселений Пятковского сельсовета в рамках подпрограммы 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</t>
  </si>
  <si>
    <t>0140082110</t>
  </si>
  <si>
    <t>Сумма на 2022 год</t>
  </si>
  <si>
    <t>Дотации бюджетам сельских поселений на выравнивание  бюджетной обеспеченности из районного бюджета за счет субсидии из краевого бюджета.</t>
  </si>
  <si>
    <t>Дотации бюджетам сельских поселений на выравнивание  бюджетной обеспеченности из районного бюджета за счет собственных доходов районного бюджета.</t>
  </si>
  <si>
    <t xml:space="preserve">  2023 год</t>
  </si>
  <si>
    <t>Сумма на 2023год</t>
  </si>
  <si>
    <t>Сумма на 2023 год</t>
  </si>
  <si>
    <t>Обеспечение пожарной безопасности</t>
  </si>
  <si>
    <t>0310</t>
  </si>
  <si>
    <t>3523,00</t>
  </si>
  <si>
    <t>1500,00</t>
  </si>
  <si>
    <t>Обеспечение первичных мер пожарной безопасности за счет средств краевого бюджета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</si>
  <si>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01300S4120</t>
  </si>
  <si>
    <t>0,00</t>
  </si>
  <si>
    <t>01200S5080</t>
  </si>
  <si>
    <t>01200S5090</t>
  </si>
  <si>
    <t>Средства на реализацию мероприятий направленных на повышение безопасности дорожного движения,в рамках подпрограммы "Содержание автомобильных дорог общего пользования Пятковского сельсовета" муниципальной программы Пятковского сельсоветв "Создание безопасных и комфотных условий для проживания на территории Пятковского сельсовета"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</si>
  <si>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, в рамках подпрограммы "Содержание автомобильных дорог общего пользования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</si>
  <si>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26404,00</t>
  </si>
  <si>
    <t>Дорожное хозяйство (дорожные фонды)</t>
  </si>
  <si>
    <t>Сумма на 2022год</t>
  </si>
  <si>
    <t>Доходы бюджета поселений 2022 года</t>
  </si>
  <si>
    <t>Доходы бюджета поселений 2023 года</t>
  </si>
  <si>
    <t>Нвциональная оборона</t>
  </si>
  <si>
    <t>0200</t>
  </si>
  <si>
    <t>Мобилизация и вневоинская подготовка</t>
  </si>
  <si>
    <t>0203</t>
  </si>
  <si>
    <t>Мероприятия на выполнение государственных полномочий по созданию и обеспечению деятельности авминистративных комиссий по администрации Пятковского сельсовета в рамках непрограмных расходов отдельных органов местного самоуправления</t>
  </si>
  <si>
    <t>Национальная оборона</t>
  </si>
  <si>
    <t>Осуществление первичного воинского учета на территориях, где отсутствуют военные комиссариаты по администрации  сельсовета в рамках непрограммных расходов отдельных органов местного самоуправления</t>
  </si>
  <si>
    <t xml:space="preserve">   2022 год</t>
  </si>
  <si>
    <t xml:space="preserve">  2024 год</t>
  </si>
  <si>
    <t>бюджета поселения в 2022 году и плановом периоде 2023-2024 годов</t>
  </si>
  <si>
    <t xml:space="preserve">        ДОХОДЫ БЮДЖЕТА ПОСЕЛЕНИЯ НА 2022 ГОД и ПЛАНОВЫЙ ПЕРИОД 2023-2024 годов.</t>
  </si>
  <si>
    <t>Доходы бюджета поселений 2024 года</t>
  </si>
  <si>
    <t xml:space="preserve">       Распределение расходов бюджета поселения по разделам                                                                                              и подразделам классификации расходов бюджетов Российской                                                                                          Федерации на 2022 год и плановый период 2023-2024 годов</t>
  </si>
  <si>
    <t>Сумма на 2024 год</t>
  </si>
  <si>
    <t xml:space="preserve">       Ведомственная структура расходов бюджета поселения на 2022 год и плановый период 2023-2024 годов</t>
  </si>
  <si>
    <t>Распределение бюджетных ассигнований по целевым статьям (муниципальным программам Пятковскогосельсовета и непрограммным направлениям деятельности), группам и подгруппам видов расходов, разделам, подразделам классификации расходов бюджета поселения на 2022 год и плановый период 2023-2024 годов</t>
  </si>
  <si>
    <t>Сумма на 2024год</t>
  </si>
  <si>
    <t>182 1 06 06033 10 0000 110</t>
  </si>
  <si>
    <t>182 1 06 06030 00 0000 110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</si>
  <si>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</si>
  <si>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</si>
  <si>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940190,00</t>
  </si>
  <si>
    <t>2804929,00</t>
  </si>
  <si>
    <t>1738,00</t>
  </si>
  <si>
    <t>,</t>
  </si>
  <si>
    <t>199400,00</t>
  </si>
  <si>
    <t>204800,00</t>
  </si>
  <si>
    <t>105840,00</t>
  </si>
  <si>
    <t>39981,00</t>
  </si>
  <si>
    <t>852170,00</t>
  </si>
  <si>
    <t>98763,84</t>
  </si>
  <si>
    <t>4611,08</t>
  </si>
  <si>
    <t>Приложение 2</t>
  </si>
  <si>
    <r>
      <t xml:space="preserve">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3</t>
    </r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</si>
  <si>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</si>
  <si>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>Приложение 5</t>
  </si>
  <si>
    <t xml:space="preserve">                                              РЕШЕНИЕ</t>
  </si>
  <si>
    <t>к решению Пятковского сельского</t>
  </si>
  <si>
    <t xml:space="preserve">  Совета депутатов  от  29.12.2021 № 17-56   </t>
  </si>
  <si>
    <t>-7685103,00</t>
  </si>
  <si>
    <t>Совета депутатов  от 29.12.2021 г №17-56</t>
  </si>
  <si>
    <t>Совета депутатов  от 29.12.2021 №17-56</t>
  </si>
  <si>
    <t>193389,80</t>
  </si>
  <si>
    <t>384255,15</t>
  </si>
  <si>
    <t>75840,00</t>
  </si>
  <si>
    <t>24981,00</t>
  </si>
  <si>
    <t>406947,00</t>
  </si>
  <si>
    <t>743770,00</t>
  </si>
  <si>
    <t>370065,20</t>
  </si>
  <si>
    <t>83597,00</t>
  </si>
  <si>
    <t>109420,00</t>
  </si>
  <si>
    <t>653770,00</t>
  </si>
  <si>
    <t>370065,00</t>
  </si>
  <si>
    <t>682545,01</t>
  </si>
  <si>
    <t>104102,00</t>
  </si>
  <si>
    <t>2747541,00</t>
  </si>
  <si>
    <t>929299,16</t>
  </si>
  <si>
    <t xml:space="preserve">Совета депутатов от 29.12.2021 г №17-56__ </t>
  </si>
  <si>
    <t xml:space="preserve">               В соответствии со ст.49 Устава Пятковского сельсовета, Пятковский сельский Совет депутатов РЕШИЛ:</t>
  </si>
  <si>
    <t xml:space="preserve">                1. Статью 1 Решения Пятковского сельского Совета депутатов изложить в следующей редакции:                                                          </t>
  </si>
  <si>
    <t xml:space="preserve">                 1) В пункте 1 статьи 1;</t>
  </si>
  <si>
    <t xml:space="preserve">  Совета депутатов  от  27.05.2022 № 21-71   </t>
  </si>
  <si>
    <t>828 2 02 29999 00 0000 150</t>
  </si>
  <si>
    <t>Прочие субсидии</t>
  </si>
  <si>
    <t>828 2 02 29999 10 0000 150</t>
  </si>
  <si>
    <t>Прочие субсидии бюджетам сельских поселений</t>
  </si>
  <si>
    <t>828 2 02 29999 10 7509 150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</si>
  <si>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</si>
  <si>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828 2 02 49999 10 7412 150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</si>
  <si>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</si>
  <si>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828 2 02 49999 10 7508 150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</si>
  <si>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</si>
  <si>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 xml:space="preserve">Совета депутатов от 27.05.2022 г №21-71 </t>
  </si>
  <si>
    <t>Совета депутатов  от 27.05.2022 г №21-71</t>
  </si>
  <si>
    <t>Совета депутатов  от 27.05.2022 №21-71</t>
  </si>
  <si>
    <t>981018,0</t>
  </si>
  <si>
    <t>2804902,00</t>
  </si>
  <si>
    <t>1028351,06</t>
  </si>
  <si>
    <t>375029,16</t>
  </si>
  <si>
    <t>140143,00</t>
  </si>
  <si>
    <t>Субсидии на капитальный ремонт и ремонт автомобильных дорог общего пользования местного значения за счет средств дорожного фонда Красноярского края, в рамках подпрограммы "Содержание автомобильных дорог общего пользования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</si>
  <si>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799900,00</t>
  </si>
  <si>
    <t>900,80</t>
  </si>
  <si>
    <t xml:space="preserve">Софинансирование на капитальный ремонт и ремонт автомобильных дорог общего пользования местного значения  за счет средств местного бюджета, в рамках подпрограммы  "Содержание автомобильных дорог общего пользования Пятковского сельсовета " муниципальной программы  Пятковского сельсовета "Создание безопасных и комфортных условий для проживания на територии Пятковского сельсовета" </t>
  </si>
  <si>
    <t>262944,00</t>
  </si>
  <si>
    <t>411759,63</t>
  </si>
  <si>
    <t>634,08</t>
  </si>
  <si>
    <t>981018,00</t>
  </si>
  <si>
    <t>1395,00</t>
  </si>
  <si>
    <t>26500,00</t>
  </si>
  <si>
    <t>Обеспечение первичных мер пожарной безопасности за счет средств бюджета поселения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</si>
  <si>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      27.05.2022                                     с.Пятково                                          №21-71</t>
  </si>
  <si>
    <t xml:space="preserve">          «О внесении изменений в Решение Пятковского сельского Совета депутатов от 29 декабря 2021 года № 17-56 "О бюджете Пятковского сельсовета на 2022 год и плановый период 2023-2024 годов»</t>
  </si>
  <si>
    <t xml:space="preserve">                 Статья 1. Внести в Решение сельского Совета депутатов от 29 декабря 2021 года №17-56 "О бюджете Пятковского сельсовета на 2022 год и плановый период 2023-2024 годов" следующие изменения:</t>
  </si>
  <si>
    <t xml:space="preserve">                  - утвердить общий объем доходов бюджета поселения на 2022 год в сумме 8 639 427,00 рублей;</t>
  </si>
  <si>
    <t xml:space="preserve">                  - утвердить общий объем расходов бюджета поселения на 2022 год в сумме 8 796 802,49 рубля;</t>
  </si>
  <si>
    <t xml:space="preserve">                   - дифицит бюджета поселения в сумме 157 375,49 рублей;</t>
  </si>
  <si>
    <t xml:space="preserve">                  - источники внутреннего финансирования дефицита бюджета поселения  в сумме 157 375,49 рублей.</t>
  </si>
  <si>
    <t xml:space="preserve">    Размеры денежного вознаграждения выборных должностных лиц, осуществляющих свои полномочия на постоянной основе, а также лиц, замещающих иные муниципальные должности Пятковского сельсовета, членов выборных органов местного самоуправления, и должностных окладов по должностям муниципальной службы, увеличиваются (индексируютcя) :                                                                                                                            в 2022 году с 1 июля 2022 года на 8,6 процента,  в плановом периоде 2023-2024 годов на коэффициент, равный 1.</t>
  </si>
  <si>
    <t xml:space="preserve">      Заработная плата работников муниципальных казенных, бюджетных  учреждений за исключением заработной платы отдельных категорий работников,увеличение оплаты труда которых осуществляется с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увеличивается (индексируется) в 2022 году с 1 июля 2022 года на 8,6 процента,  в плановом периоде 2023 - 2024 годов на коэффициент, равный 1. .</t>
  </si>
  <si>
    <t xml:space="preserve"> Утвердить объем бюджетных ассигнований дорожного фонда Пятковского сельсовета  на 2022 год в сумме 1 203 887,00 рублей, на 2023 год в сумме 199 400,00 рублей, на 2024 год в сумме 204 800,00 рублей.Порядок формирования и расходования средств Дорожного фонда осуществляется в соответствии с порядком, утвержденным Пятковским сельским Советом депутатов.</t>
  </si>
  <si>
    <t>по должностям  муниципальной службы.-изложить в следующей редакции:</t>
  </si>
  <si>
    <r>
      <t xml:space="preserve">    Статья 2.</t>
    </r>
    <r>
      <rPr>
        <sz val="12"/>
        <rFont val="Times New Roman"/>
        <family val="1"/>
      </rPr>
      <t xml:space="preserve"> Статью 5  Индексация размеров денежного вознаграждения выборных должностных лиц, осуществляющих свои полномочия на постоянной основе,     </t>
    </r>
  </si>
  <si>
    <r>
      <t xml:space="preserve">     Статья 3. </t>
    </r>
    <r>
      <rPr>
        <sz val="12"/>
        <rFont val="Times New Roman"/>
        <family val="1"/>
      </rPr>
      <t xml:space="preserve">Статью 6. Индексация заработной платы работников муниципальных учреждений-изложить в следующей редакции:         </t>
    </r>
    <r>
      <rPr>
        <b/>
        <sz val="12"/>
        <rFont val="Times New Roman"/>
        <family val="1"/>
      </rPr>
      <t xml:space="preserve">   </t>
    </r>
  </si>
  <si>
    <r>
      <t xml:space="preserve">     Стаья 4. </t>
    </r>
    <r>
      <rPr>
        <sz val="12"/>
        <rFont val="Times New Roman"/>
        <family val="1"/>
      </rPr>
      <t>Статью 10 Дорожный фонд  Пятковского сельсовета-изложить в следующей редакции:</t>
    </r>
  </si>
  <si>
    <t xml:space="preserve">            5.Приложение № 1 изложить в новой редакции согласно приложения № 1 к настоящему решению:                                                                                                                                                          </t>
  </si>
  <si>
    <t xml:space="preserve">            6.Приложение № 2 изложить в новой редакции согласно приложения № 2 к настоящему решению:</t>
  </si>
  <si>
    <t xml:space="preserve">            8.Приложение № 4 изложить в новой редакции согласно приложения № 4 к настоящему решению:</t>
  </si>
  <si>
    <t xml:space="preserve">            7. Приложение №3 изложить в новой редакции согласно приложения № 3 к настоящему решению:</t>
  </si>
  <si>
    <t xml:space="preserve">          9. Приложение № 5 изложить в новой редакции согласно приложения № 5 к настоящему решению:</t>
  </si>
  <si>
    <t xml:space="preserve">                 Статья 10. Решение подлежит официальному опубликованию и вступает в силу со дня его опубликования и распространяет свое действие на правоотношения возникщие с 01 января 2022 года.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</si>
</sst>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00_р_._-;\-* #,##0.000_р_._-;_-* &quot;-&quot;??_р_._-;_-@_-"/>
    <numFmt numFmtId="180" formatCode="0000000000"/>
    <numFmt numFmtId="181" formatCode="_-* #,##0.0000_р_._-;\-* #,##0.0000_р_._-;_-* &quot;-&quot;??_р_._-;_-@_-"/>
    <numFmt numFmtId="182" formatCode="###,###,###,##0.0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#,##0.00_ ;\-#,##0.00\ "/>
    <numFmt numFmtId="190" formatCode="#,##0.0_ ;\-#,##0.0\ "/>
    <numFmt numFmtId="191" formatCode="_-* #,##0.0_р_._-;\-* #,##0.0_р_._-;_-* &quot;-&quot;??_р_._-;_-@_-"/>
  </numFmts>
  <fonts count="6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49" fontId="6" fillId="0" borderId="11" xfId="53" applyNumberFormat="1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2" fontId="6" fillId="0" borderId="10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7" fillId="0" borderId="10" xfId="53" applyNumberFormat="1" applyFont="1" applyFill="1" applyBorder="1" applyAlignment="1">
      <alignment horizontal="left" vertical="top" wrapText="1"/>
      <protection/>
    </xf>
    <xf numFmtId="49" fontId="7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49" fontId="2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0" fontId="18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53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right" wrapText="1"/>
    </xf>
    <xf numFmtId="180" fontId="6" fillId="0" borderId="10" xfId="53" applyNumberFormat="1" applyFont="1" applyFill="1" applyBorder="1" applyAlignment="1">
      <alignment horizontal="center" vertical="top" wrapText="1"/>
      <protection/>
    </xf>
    <xf numFmtId="180" fontId="7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6" fillId="0" borderId="10" xfId="0" applyNumberFormat="1" applyFont="1" applyBorder="1" applyAlignment="1">
      <alignment horizontal="center" wrapText="1"/>
    </xf>
    <xf numFmtId="180" fontId="6" fillId="0" borderId="10" xfId="53" applyNumberFormat="1" applyFont="1" applyFill="1" applyBorder="1" applyAlignment="1">
      <alignment horizontal="center" wrapText="1"/>
      <protection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right" wrapText="1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 vertical="top" wrapText="1"/>
    </xf>
    <xf numFmtId="49" fontId="17" fillId="0" borderId="0" xfId="0" applyNumberFormat="1" applyFont="1" applyBorder="1" applyAlignment="1">
      <alignment/>
    </xf>
    <xf numFmtId="173" fontId="17" fillId="0" borderId="0" xfId="62" applyFont="1" applyBorder="1" applyAlignment="1">
      <alignment/>
    </xf>
    <xf numFmtId="182" fontId="17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9" fillId="0" borderId="14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6" fillId="32" borderId="17" xfId="0" applyFont="1" applyFill="1" applyBorder="1" applyAlignment="1">
      <alignment horizontal="left" wrapText="1"/>
    </xf>
    <xf numFmtId="0" fontId="58" fillId="0" borderId="11" xfId="0" applyFont="1" applyBorder="1" applyAlignment="1">
      <alignment wrapText="1"/>
    </xf>
    <xf numFmtId="0" fontId="6" fillId="0" borderId="11" xfId="0" applyNumberFormat="1" applyFont="1" applyBorder="1" applyAlignment="1">
      <alignment vertical="top" wrapText="1"/>
    </xf>
    <xf numFmtId="0" fontId="59" fillId="0" borderId="11" xfId="0" applyFont="1" applyBorder="1" applyAlignment="1">
      <alignment wrapText="1"/>
    </xf>
    <xf numFmtId="2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wrapText="1"/>
    </xf>
    <xf numFmtId="49" fontId="6" fillId="0" borderId="10" xfId="62" applyNumberFormat="1" applyFont="1" applyBorder="1" applyAlignment="1">
      <alignment horizontal="right" wrapText="1"/>
    </xf>
    <xf numFmtId="2" fontId="6" fillId="0" borderId="10" xfId="62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49" fontId="6" fillId="0" borderId="10" xfId="62" applyNumberFormat="1" applyFont="1" applyBorder="1" applyAlignment="1">
      <alignment horizontal="right" vertical="top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2" fontId="39" fillId="33" borderId="10" xfId="0" applyNumberFormat="1" applyFont="1" applyFill="1" applyBorder="1" applyAlignment="1">
      <alignment horizontal="left" wrapText="1"/>
    </xf>
    <xf numFmtId="2" fontId="39" fillId="33" borderId="10" xfId="0" applyNumberFormat="1" applyFont="1" applyFill="1" applyBorder="1" applyAlignment="1">
      <alignment horizontal="right" wrapText="1"/>
    </xf>
    <xf numFmtId="2" fontId="39" fillId="33" borderId="0" xfId="0" applyNumberFormat="1" applyFont="1" applyFill="1" applyBorder="1" applyAlignment="1">
      <alignment horizontal="left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right" vertical="top" wrapText="1"/>
    </xf>
    <xf numFmtId="2" fontId="6" fillId="0" borderId="18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2" fontId="39" fillId="33" borderId="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84.625" style="0" customWidth="1"/>
  </cols>
  <sheetData>
    <row r="1" ht="18.75">
      <c r="A1" s="68"/>
    </row>
    <row r="2" ht="16.5" customHeight="1">
      <c r="A2" s="68" t="s">
        <v>175</v>
      </c>
    </row>
    <row r="3" ht="18" customHeight="1">
      <c r="A3" s="16" t="s">
        <v>120</v>
      </c>
    </row>
    <row r="4" ht="8.25" customHeight="1">
      <c r="A4" s="14" t="s">
        <v>176</v>
      </c>
    </row>
    <row r="5" ht="15" customHeight="1">
      <c r="A5" s="14" t="s">
        <v>301</v>
      </c>
    </row>
    <row r="6" ht="14.25" customHeight="1">
      <c r="A6" s="33"/>
    </row>
    <row r="7" ht="16.5" customHeight="1">
      <c r="A7" s="1" t="s">
        <v>356</v>
      </c>
    </row>
    <row r="8" ht="8.25" customHeight="1">
      <c r="A8" s="15"/>
    </row>
    <row r="9" ht="49.5" customHeight="1">
      <c r="A9" s="70" t="s">
        <v>357</v>
      </c>
    </row>
    <row r="10" ht="34.5" customHeight="1">
      <c r="A10" s="137" t="s">
        <v>323</v>
      </c>
    </row>
    <row r="11" ht="64.5" customHeight="1">
      <c r="A11" s="138" t="s">
        <v>358</v>
      </c>
    </row>
    <row r="12" ht="28.5" customHeight="1">
      <c r="A12" s="138" t="s">
        <v>324</v>
      </c>
    </row>
    <row r="13" ht="20.25" customHeight="1">
      <c r="A13" s="70" t="s">
        <v>325</v>
      </c>
    </row>
    <row r="14" ht="32.25" customHeight="1">
      <c r="A14" s="17" t="s">
        <v>359</v>
      </c>
    </row>
    <row r="15" ht="31.5" customHeight="1">
      <c r="A15" s="17" t="s">
        <v>360</v>
      </c>
    </row>
    <row r="16" ht="15.75" customHeight="1">
      <c r="A16" s="18" t="s">
        <v>361</v>
      </c>
    </row>
    <row r="17" ht="33" customHeight="1">
      <c r="A17" s="18" t="s">
        <v>362</v>
      </c>
    </row>
    <row r="18" ht="33" customHeight="1">
      <c r="A18" s="29" t="s">
        <v>367</v>
      </c>
    </row>
    <row r="19" ht="18.75" customHeight="1">
      <c r="A19" s="144" t="s">
        <v>28</v>
      </c>
    </row>
    <row r="20" ht="22.5" customHeight="1">
      <c r="A20" s="144" t="s">
        <v>366</v>
      </c>
    </row>
    <row r="21" ht="114" customHeight="1">
      <c r="A21" s="19" t="s">
        <v>363</v>
      </c>
    </row>
    <row r="22" ht="33" customHeight="1">
      <c r="A22" s="30" t="s">
        <v>368</v>
      </c>
    </row>
    <row r="23" ht="149.25" customHeight="1">
      <c r="A23" s="32" t="s">
        <v>364</v>
      </c>
    </row>
    <row r="24" ht="30" customHeight="1">
      <c r="A24" s="69" t="s">
        <v>369</v>
      </c>
    </row>
    <row r="25" ht="84" customHeight="1">
      <c r="A25" s="113" t="s">
        <v>365</v>
      </c>
    </row>
    <row r="26" ht="40.5" customHeight="1">
      <c r="A26" s="18" t="s">
        <v>370</v>
      </c>
    </row>
    <row r="27" s="28" customFormat="1" ht="38.25" customHeight="1">
      <c r="A27" s="19" t="s">
        <v>371</v>
      </c>
    </row>
    <row r="28" spans="1:7" ht="38.25" customHeight="1">
      <c r="A28" s="18" t="s">
        <v>373</v>
      </c>
      <c r="G28" t="s">
        <v>180</v>
      </c>
    </row>
    <row r="29" spans="1:3" ht="34.5" customHeight="1">
      <c r="A29" s="19" t="s">
        <v>372</v>
      </c>
      <c r="C29" t="s">
        <v>178</v>
      </c>
    </row>
    <row r="30" ht="30.75" customHeight="1">
      <c r="A30" s="18" t="s">
        <v>374</v>
      </c>
    </row>
    <row r="31" ht="15.75" hidden="1">
      <c r="A31" s="19"/>
    </row>
    <row r="32" ht="15.75" hidden="1">
      <c r="A32" s="19"/>
    </row>
    <row r="33" ht="60" customHeight="1">
      <c r="A33" s="18" t="s">
        <v>375</v>
      </c>
    </row>
    <row r="34" ht="25.5" customHeight="1">
      <c r="A34" s="19"/>
    </row>
    <row r="35" ht="33" customHeight="1">
      <c r="A35" s="19" t="s">
        <v>221</v>
      </c>
    </row>
    <row r="36" ht="33" customHeight="1">
      <c r="A36" s="19"/>
    </row>
    <row r="37" ht="15.75">
      <c r="A37" s="19"/>
    </row>
    <row r="38" ht="15.75">
      <c r="A38" s="19"/>
    </row>
    <row r="39" ht="12.75">
      <c r="A39" s="20" t="s">
        <v>177</v>
      </c>
    </row>
    <row r="40" ht="15.75">
      <c r="A40" s="1"/>
    </row>
    <row r="41" ht="15.75">
      <c r="A41" s="1"/>
    </row>
  </sheetData>
  <sheetProtection/>
  <printOptions/>
  <pageMargins left="0.7480314960629921" right="0.7480314960629921" top="0.5905511811023623" bottom="0.5905511811023623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5.25390625" style="0" customWidth="1"/>
    <col min="2" max="2" width="26.125" style="0" customWidth="1"/>
    <col min="3" max="3" width="46.25390625" style="0" customWidth="1"/>
    <col min="4" max="4" width="12.375" style="0" customWidth="1"/>
    <col min="5" max="5" width="12.25390625" style="0" customWidth="1"/>
    <col min="6" max="6" width="11.875" style="0" customWidth="1"/>
  </cols>
  <sheetData>
    <row r="2" spans="1:6" ht="15">
      <c r="A2" s="147" t="s">
        <v>109</v>
      </c>
      <c r="B2" s="147"/>
      <c r="C2" s="147"/>
      <c r="D2" s="147"/>
      <c r="E2" s="147"/>
      <c r="F2" s="147"/>
    </row>
    <row r="3" spans="1:6" ht="15">
      <c r="A3" s="147" t="s">
        <v>302</v>
      </c>
      <c r="B3" s="147"/>
      <c r="C3" s="147"/>
      <c r="D3" s="147"/>
      <c r="E3" s="147"/>
      <c r="F3" s="147"/>
    </row>
    <row r="4" spans="1:6" ht="15">
      <c r="A4" s="147" t="s">
        <v>326</v>
      </c>
      <c r="B4" s="147"/>
      <c r="C4" s="147"/>
      <c r="D4" s="147"/>
      <c r="E4" s="147"/>
      <c r="F4" s="147"/>
    </row>
    <row r="5" spans="1:6" ht="15">
      <c r="A5" s="147" t="s">
        <v>109</v>
      </c>
      <c r="B5" s="147"/>
      <c r="C5" s="147"/>
      <c r="D5" s="147"/>
      <c r="E5" s="147"/>
      <c r="F5" s="147"/>
    </row>
    <row r="6" spans="1:6" ht="15">
      <c r="A6" s="147" t="s">
        <v>302</v>
      </c>
      <c r="B6" s="147"/>
      <c r="C6" s="147"/>
      <c r="D6" s="147"/>
      <c r="E6" s="147"/>
      <c r="F6" s="147"/>
    </row>
    <row r="7" spans="1:6" ht="15">
      <c r="A7" s="147" t="s">
        <v>303</v>
      </c>
      <c r="B7" s="147"/>
      <c r="C7" s="147"/>
      <c r="D7" s="147"/>
      <c r="E7" s="147"/>
      <c r="F7" s="147"/>
    </row>
    <row r="8" ht="15.75">
      <c r="A8" s="2"/>
    </row>
    <row r="9" spans="1:6" ht="14.25">
      <c r="A9" s="152" t="s">
        <v>71</v>
      </c>
      <c r="B9" s="152"/>
      <c r="C9" s="152"/>
      <c r="D9" s="152"/>
      <c r="E9" s="152"/>
      <c r="F9" s="6"/>
    </row>
    <row r="10" spans="1:6" ht="14.25">
      <c r="A10" s="152" t="s">
        <v>274</v>
      </c>
      <c r="B10" s="152"/>
      <c r="C10" s="152"/>
      <c r="D10" s="152"/>
      <c r="E10" s="6"/>
      <c r="F10" s="6"/>
    </row>
    <row r="11" spans="1:6" ht="14.25" customHeight="1">
      <c r="A11" s="7" t="s">
        <v>55</v>
      </c>
      <c r="B11" s="8"/>
      <c r="C11" s="147" t="s">
        <v>67</v>
      </c>
      <c r="D11" s="147"/>
      <c r="E11" s="147"/>
      <c r="F11" s="147"/>
    </row>
    <row r="12" spans="1:6" ht="18" customHeight="1">
      <c r="A12" s="146" t="s">
        <v>69</v>
      </c>
      <c r="B12" s="151" t="s">
        <v>70</v>
      </c>
      <c r="C12" s="149" t="s">
        <v>72</v>
      </c>
      <c r="D12" s="148" t="s">
        <v>68</v>
      </c>
      <c r="E12" s="148"/>
      <c r="F12" s="148"/>
    </row>
    <row r="13" spans="1:7" ht="75" customHeight="1">
      <c r="A13" s="146"/>
      <c r="B13" s="151"/>
      <c r="C13" s="150"/>
      <c r="D13" s="31" t="s">
        <v>272</v>
      </c>
      <c r="E13" s="31" t="s">
        <v>246</v>
      </c>
      <c r="F13" s="31" t="s">
        <v>273</v>
      </c>
      <c r="G13" s="3"/>
    </row>
    <row r="14" spans="1:6" ht="18.75" customHeight="1">
      <c r="A14" s="4"/>
      <c r="B14" s="4">
        <v>1</v>
      </c>
      <c r="C14" s="4">
        <v>2</v>
      </c>
      <c r="D14" s="27">
        <v>3</v>
      </c>
      <c r="E14" s="27">
        <v>4</v>
      </c>
      <c r="F14" s="27">
        <v>5</v>
      </c>
    </row>
    <row r="15" spans="1:6" ht="28.5" customHeight="1">
      <c r="A15" s="146">
        <v>1</v>
      </c>
      <c r="B15" s="145" t="s">
        <v>85</v>
      </c>
      <c r="C15" s="145" t="s">
        <v>56</v>
      </c>
      <c r="D15" s="23"/>
      <c r="E15" s="23"/>
      <c r="F15" s="23"/>
    </row>
    <row r="16" spans="1:6" ht="15" hidden="1">
      <c r="A16" s="146"/>
      <c r="B16" s="145"/>
      <c r="C16" s="145"/>
      <c r="D16" s="23">
        <v>0</v>
      </c>
      <c r="E16" s="23">
        <v>0</v>
      </c>
      <c r="F16" s="23">
        <v>0</v>
      </c>
    </row>
    <row r="17" spans="1:6" ht="15" customHeight="1">
      <c r="A17" s="4">
        <v>2</v>
      </c>
      <c r="B17" s="5" t="s">
        <v>86</v>
      </c>
      <c r="C17" s="5" t="s">
        <v>57</v>
      </c>
      <c r="D17" s="102">
        <f aca="true" t="shared" si="0" ref="D17:F19">D18</f>
        <v>-8639427</v>
      </c>
      <c r="E17" s="102">
        <f t="shared" si="0"/>
        <v>-7735592</v>
      </c>
      <c r="F17" s="102" t="str">
        <f t="shared" si="0"/>
        <v>-7685103,00</v>
      </c>
    </row>
    <row r="18" spans="1:6" ht="16.5" customHeight="1">
      <c r="A18" s="4">
        <v>3</v>
      </c>
      <c r="B18" s="5" t="s">
        <v>87</v>
      </c>
      <c r="C18" s="5" t="s">
        <v>58</v>
      </c>
      <c r="D18" s="102">
        <f t="shared" si="0"/>
        <v>-8639427</v>
      </c>
      <c r="E18" s="102">
        <f t="shared" si="0"/>
        <v>-7735592</v>
      </c>
      <c r="F18" s="102" t="str">
        <f t="shared" si="0"/>
        <v>-7685103,00</v>
      </c>
    </row>
    <row r="19" spans="1:6" ht="15" customHeight="1">
      <c r="A19" s="4">
        <v>4</v>
      </c>
      <c r="B19" s="5" t="s">
        <v>88</v>
      </c>
      <c r="C19" s="5" t="s">
        <v>59</v>
      </c>
      <c r="D19" s="102">
        <f t="shared" si="0"/>
        <v>-8639427</v>
      </c>
      <c r="E19" s="102">
        <f t="shared" si="0"/>
        <v>-7735592</v>
      </c>
      <c r="F19" s="102" t="str">
        <f t="shared" si="0"/>
        <v>-7685103,00</v>
      </c>
    </row>
    <row r="20" spans="1:6" ht="28.5" customHeight="1">
      <c r="A20" s="4">
        <v>5</v>
      </c>
      <c r="B20" s="5" t="s">
        <v>89</v>
      </c>
      <c r="C20" s="21" t="s">
        <v>60</v>
      </c>
      <c r="D20" s="102">
        <v>-8639427</v>
      </c>
      <c r="E20" s="102">
        <v>-7735592</v>
      </c>
      <c r="F20" s="120" t="s">
        <v>304</v>
      </c>
    </row>
    <row r="21" spans="1:6" ht="17.25" customHeight="1">
      <c r="A21" s="4">
        <v>6</v>
      </c>
      <c r="B21" s="5" t="s">
        <v>90</v>
      </c>
      <c r="C21" s="5" t="s">
        <v>61</v>
      </c>
      <c r="D21" s="102">
        <f aca="true" t="shared" si="1" ref="D21:F23">D22</f>
        <v>8796802.49</v>
      </c>
      <c r="E21" s="102">
        <f t="shared" si="1"/>
        <v>7735592</v>
      </c>
      <c r="F21" s="102">
        <f t="shared" si="1"/>
        <v>7685103</v>
      </c>
    </row>
    <row r="22" spans="1:6" ht="30">
      <c r="A22" s="4">
        <v>7</v>
      </c>
      <c r="B22" s="5" t="s">
        <v>91</v>
      </c>
      <c r="C22" s="5" t="s">
        <v>62</v>
      </c>
      <c r="D22" s="102">
        <f t="shared" si="1"/>
        <v>8796802.49</v>
      </c>
      <c r="E22" s="102">
        <f t="shared" si="1"/>
        <v>7735592</v>
      </c>
      <c r="F22" s="102">
        <f t="shared" si="1"/>
        <v>7685103</v>
      </c>
    </row>
    <row r="23" spans="1:6" ht="15" customHeight="1">
      <c r="A23" s="4">
        <v>8</v>
      </c>
      <c r="B23" s="5" t="s">
        <v>92</v>
      </c>
      <c r="C23" s="5" t="s">
        <v>63</v>
      </c>
      <c r="D23" s="102">
        <f t="shared" si="1"/>
        <v>8796802.49</v>
      </c>
      <c r="E23" s="102">
        <f t="shared" si="1"/>
        <v>7735592</v>
      </c>
      <c r="F23" s="102">
        <f t="shared" si="1"/>
        <v>7685103</v>
      </c>
    </row>
    <row r="24" spans="1:6" ht="29.25" customHeight="1">
      <c r="A24" s="4">
        <v>9</v>
      </c>
      <c r="B24" s="5" t="s">
        <v>93</v>
      </c>
      <c r="C24" s="21" t="s">
        <v>64</v>
      </c>
      <c r="D24" s="102">
        <v>8796802.49</v>
      </c>
      <c r="E24" s="102">
        <v>7735592</v>
      </c>
      <c r="F24" s="102">
        <v>7685103</v>
      </c>
    </row>
    <row r="25" spans="1:6" ht="15">
      <c r="A25" s="145" t="s">
        <v>65</v>
      </c>
      <c r="B25" s="145"/>
      <c r="C25" s="145"/>
      <c r="D25" s="100">
        <f>+D20+D24</f>
        <v>157375.49000000022</v>
      </c>
      <c r="E25" s="100">
        <f>+E20+E24</f>
        <v>0</v>
      </c>
      <c r="F25" s="100">
        <f>+F20+F24</f>
        <v>0</v>
      </c>
    </row>
    <row r="26" ht="15.75">
      <c r="A26" s="1" t="s">
        <v>66</v>
      </c>
    </row>
    <row r="27" ht="15.75">
      <c r="A27" s="1"/>
    </row>
    <row r="28" ht="15.75">
      <c r="A28" s="1"/>
    </row>
    <row r="29" ht="15.75">
      <c r="A29" s="1"/>
    </row>
  </sheetData>
  <sheetProtection/>
  <mergeCells count="17">
    <mergeCell ref="A2:F2"/>
    <mergeCell ref="A3:F3"/>
    <mergeCell ref="A4:F4"/>
    <mergeCell ref="A25:C25"/>
    <mergeCell ref="A5:F5"/>
    <mergeCell ref="A6:F6"/>
    <mergeCell ref="A7:F7"/>
    <mergeCell ref="A9:E9"/>
    <mergeCell ref="A10:D10"/>
    <mergeCell ref="A15:A16"/>
    <mergeCell ref="B15:B16"/>
    <mergeCell ref="C15:C16"/>
    <mergeCell ref="A12:A13"/>
    <mergeCell ref="C11:F11"/>
    <mergeCell ref="D12:F12"/>
    <mergeCell ref="C12:C13"/>
    <mergeCell ref="B12:B13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8" sqref="A8:I8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50.125" style="0" customWidth="1"/>
    <col min="4" max="4" width="10.375" style="0" customWidth="1"/>
    <col min="5" max="5" width="12.375" style="0" customWidth="1"/>
    <col min="6" max="6" width="10.125" style="0" customWidth="1"/>
    <col min="8" max="8" width="8.25390625" style="0" customWidth="1"/>
  </cols>
  <sheetData>
    <row r="1" spans="1:9" ht="15.75">
      <c r="A1" s="12" t="s">
        <v>149</v>
      </c>
      <c r="B1" s="12"/>
      <c r="C1" s="12"/>
      <c r="D1" s="22" t="s">
        <v>297</v>
      </c>
      <c r="E1" s="10"/>
      <c r="F1" s="10"/>
      <c r="G1" s="10"/>
      <c r="H1" s="10"/>
      <c r="I1" s="10"/>
    </row>
    <row r="2" spans="1:9" ht="15.75">
      <c r="A2" s="147" t="s">
        <v>302</v>
      </c>
      <c r="B2" s="147"/>
      <c r="C2" s="147"/>
      <c r="D2" s="147"/>
      <c r="E2" s="10"/>
      <c r="F2" s="10"/>
      <c r="G2" s="10"/>
      <c r="H2" s="10"/>
      <c r="I2" s="10"/>
    </row>
    <row r="3" spans="1:9" ht="15.75">
      <c r="A3" s="147" t="s">
        <v>337</v>
      </c>
      <c r="B3" s="147"/>
      <c r="C3" s="147"/>
      <c r="D3" s="147"/>
      <c r="E3" s="10"/>
      <c r="F3" s="10"/>
      <c r="G3" s="10"/>
      <c r="H3" s="10"/>
      <c r="I3" s="10"/>
    </row>
    <row r="4" spans="1:9" ht="15.75">
      <c r="A4" s="12" t="s">
        <v>149</v>
      </c>
      <c r="B4" s="12"/>
      <c r="C4" s="12"/>
      <c r="D4" s="22" t="s">
        <v>297</v>
      </c>
      <c r="E4" s="10"/>
      <c r="F4" s="10"/>
      <c r="G4" s="10"/>
      <c r="H4" s="10"/>
      <c r="I4" s="10"/>
    </row>
    <row r="5" spans="1:9" ht="15.75">
      <c r="A5" s="147" t="s">
        <v>302</v>
      </c>
      <c r="B5" s="147"/>
      <c r="C5" s="147"/>
      <c r="D5" s="147"/>
      <c r="E5" s="10"/>
      <c r="F5" s="10"/>
      <c r="G5" s="10"/>
      <c r="H5" s="10"/>
      <c r="I5" s="10"/>
    </row>
    <row r="6" spans="1:9" ht="15.75">
      <c r="A6" s="147" t="s">
        <v>322</v>
      </c>
      <c r="B6" s="147"/>
      <c r="C6" s="147"/>
      <c r="D6" s="147"/>
      <c r="E6" s="10"/>
      <c r="F6" s="10"/>
      <c r="G6" s="10"/>
      <c r="H6" s="10"/>
      <c r="I6" s="10"/>
    </row>
    <row r="7" ht="9.75" customHeight="1">
      <c r="A7" s="1"/>
    </row>
    <row r="8" spans="1:9" ht="15.75">
      <c r="A8" s="166" t="s">
        <v>275</v>
      </c>
      <c r="B8" s="166"/>
      <c r="C8" s="166"/>
      <c r="D8" s="166"/>
      <c r="E8" s="166"/>
      <c r="F8" s="166"/>
      <c r="G8" s="166"/>
      <c r="H8" s="166"/>
      <c r="I8" s="166"/>
    </row>
    <row r="9" spans="1:4" ht="15.75">
      <c r="A9" s="1" t="s">
        <v>124</v>
      </c>
      <c r="D9" t="s">
        <v>67</v>
      </c>
    </row>
    <row r="10" spans="1:6" ht="30" customHeight="1">
      <c r="A10" s="145" t="s">
        <v>122</v>
      </c>
      <c r="B10" s="154" t="s">
        <v>108</v>
      </c>
      <c r="C10" s="155" t="s">
        <v>73</v>
      </c>
      <c r="D10" s="146" t="s">
        <v>263</v>
      </c>
      <c r="E10" s="146" t="s">
        <v>264</v>
      </c>
      <c r="F10" s="146" t="s">
        <v>276</v>
      </c>
    </row>
    <row r="11" spans="1:6" ht="45" customHeight="1">
      <c r="A11" s="145"/>
      <c r="B11" s="154"/>
      <c r="C11" s="155"/>
      <c r="D11" s="146"/>
      <c r="E11" s="146"/>
      <c r="F11" s="146"/>
    </row>
    <row r="12" spans="1:6" ht="15">
      <c r="A12" s="5"/>
      <c r="B12" s="4">
        <v>1</v>
      </c>
      <c r="C12" s="4">
        <v>2</v>
      </c>
      <c r="D12" s="4">
        <v>3</v>
      </c>
      <c r="E12" s="4">
        <v>3</v>
      </c>
      <c r="F12" s="4">
        <v>3</v>
      </c>
    </row>
    <row r="13" spans="1:6" ht="17.25" customHeight="1">
      <c r="A13" s="41">
        <v>1</v>
      </c>
      <c r="B13" s="73" t="s">
        <v>125</v>
      </c>
      <c r="C13" s="55" t="s">
        <v>126</v>
      </c>
      <c r="D13" s="84">
        <f>+D14+D17+D23+D34+D36</f>
        <v>344260</v>
      </c>
      <c r="E13" s="84">
        <f>+E14+E17+E23+E34+E36</f>
        <v>350449</v>
      </c>
      <c r="F13" s="84">
        <f>+F14+F17+F23+F34+F36</f>
        <v>357499</v>
      </c>
    </row>
    <row r="14" spans="1:6" ht="18.75" customHeight="1">
      <c r="A14" s="41">
        <v>2</v>
      </c>
      <c r="B14" s="73" t="s">
        <v>127</v>
      </c>
      <c r="C14" s="55" t="s">
        <v>128</v>
      </c>
      <c r="D14" s="84">
        <f aca="true" t="shared" si="0" ref="D14:F15">D15</f>
        <v>11574</v>
      </c>
      <c r="E14" s="84">
        <f t="shared" si="0"/>
        <v>12040</v>
      </c>
      <c r="F14" s="84">
        <f t="shared" si="0"/>
        <v>12521</v>
      </c>
    </row>
    <row r="15" spans="1:6" ht="14.25" customHeight="1">
      <c r="A15" s="41">
        <v>3</v>
      </c>
      <c r="B15" s="73" t="s">
        <v>129</v>
      </c>
      <c r="C15" s="55" t="s">
        <v>130</v>
      </c>
      <c r="D15" s="84">
        <f t="shared" si="0"/>
        <v>11574</v>
      </c>
      <c r="E15" s="84">
        <f t="shared" si="0"/>
        <v>12040</v>
      </c>
      <c r="F15" s="84">
        <f t="shared" si="0"/>
        <v>12521</v>
      </c>
    </row>
    <row r="16" spans="1:6" ht="70.5" customHeight="1">
      <c r="A16" s="41">
        <v>4</v>
      </c>
      <c r="B16" s="73" t="s">
        <v>21</v>
      </c>
      <c r="C16" s="55" t="s">
        <v>99</v>
      </c>
      <c r="D16" s="89">
        <v>11574</v>
      </c>
      <c r="E16" s="89">
        <v>12040</v>
      </c>
      <c r="F16" s="89">
        <v>12521</v>
      </c>
    </row>
    <row r="17" spans="1:6" ht="39.75" customHeight="1">
      <c r="A17" s="64">
        <v>5</v>
      </c>
      <c r="B17" s="73" t="s">
        <v>40</v>
      </c>
      <c r="C17" s="57" t="s">
        <v>47</v>
      </c>
      <c r="D17" s="110">
        <f>+D18</f>
        <v>194800</v>
      </c>
      <c r="E17" s="110">
        <f>+E18</f>
        <v>199400</v>
      </c>
      <c r="F17" s="110">
        <f>+F18</f>
        <v>204800</v>
      </c>
    </row>
    <row r="18" spans="1:6" ht="33" customHeight="1">
      <c r="A18" s="41">
        <v>6</v>
      </c>
      <c r="B18" s="73" t="s">
        <v>112</v>
      </c>
      <c r="C18" s="57" t="s">
        <v>49</v>
      </c>
      <c r="D18" s="84">
        <f>+D19+D20+D21+D22</f>
        <v>194800</v>
      </c>
      <c r="E18" s="84">
        <f>+E19+E20+E21+E22</f>
        <v>199400</v>
      </c>
      <c r="F18" s="84">
        <f>+F19+F20+F21+F22</f>
        <v>204800</v>
      </c>
    </row>
    <row r="19" spans="1:6" ht="67.5" customHeight="1">
      <c r="A19" s="41">
        <v>7</v>
      </c>
      <c r="B19" s="73" t="s">
        <v>41</v>
      </c>
      <c r="C19" s="57" t="s">
        <v>50</v>
      </c>
      <c r="D19" s="89">
        <v>88100</v>
      </c>
      <c r="E19" s="89">
        <v>89200</v>
      </c>
      <c r="F19" s="89">
        <v>90200</v>
      </c>
    </row>
    <row r="20" spans="1:6" ht="75.75" customHeight="1">
      <c r="A20" s="41">
        <v>8</v>
      </c>
      <c r="B20" s="73" t="s">
        <v>42</v>
      </c>
      <c r="C20" s="57" t="s">
        <v>100</v>
      </c>
      <c r="D20" s="89">
        <v>500</v>
      </c>
      <c r="E20" s="89">
        <v>500</v>
      </c>
      <c r="F20" s="89">
        <v>500</v>
      </c>
    </row>
    <row r="21" spans="1:6" ht="69.75" customHeight="1">
      <c r="A21" s="41">
        <v>9</v>
      </c>
      <c r="B21" s="73" t="s">
        <v>43</v>
      </c>
      <c r="C21" s="57" t="s">
        <v>97</v>
      </c>
      <c r="D21" s="89">
        <v>117200</v>
      </c>
      <c r="E21" s="89">
        <v>120700</v>
      </c>
      <c r="F21" s="89">
        <v>125700</v>
      </c>
    </row>
    <row r="22" spans="1:6" ht="64.5" customHeight="1">
      <c r="A22" s="41">
        <v>10</v>
      </c>
      <c r="B22" s="73" t="s">
        <v>44</v>
      </c>
      <c r="C22" s="57" t="s">
        <v>98</v>
      </c>
      <c r="D22" s="89">
        <v>-11000</v>
      </c>
      <c r="E22" s="89">
        <v>-11000</v>
      </c>
      <c r="F22" s="89">
        <v>-11600</v>
      </c>
    </row>
    <row r="23" spans="1:6" ht="14.25" customHeight="1">
      <c r="A23" s="41">
        <v>11</v>
      </c>
      <c r="B23" s="73" t="s">
        <v>131</v>
      </c>
      <c r="C23" s="55" t="s">
        <v>132</v>
      </c>
      <c r="D23" s="84">
        <f>+D24+D26</f>
        <v>107001</v>
      </c>
      <c r="E23" s="84">
        <f>+E24+E26</f>
        <v>107001</v>
      </c>
      <c r="F23" s="84">
        <f>+F24+F26</f>
        <v>107001</v>
      </c>
    </row>
    <row r="24" spans="1:6" ht="17.25" customHeight="1">
      <c r="A24" s="41">
        <v>12</v>
      </c>
      <c r="B24" s="112" t="s">
        <v>133</v>
      </c>
      <c r="C24" s="55" t="s">
        <v>95</v>
      </c>
      <c r="D24" s="84">
        <f>D25</f>
        <v>16001</v>
      </c>
      <c r="E24" s="84">
        <f>E25</f>
        <v>16001</v>
      </c>
      <c r="F24" s="84">
        <f>F25</f>
        <v>16001</v>
      </c>
    </row>
    <row r="25" spans="1:6" ht="42" customHeight="1">
      <c r="A25" s="41">
        <v>13</v>
      </c>
      <c r="B25" s="165" t="s">
        <v>134</v>
      </c>
      <c r="C25" s="153" t="s">
        <v>22</v>
      </c>
      <c r="D25" s="89">
        <v>16001</v>
      </c>
      <c r="E25" s="89">
        <v>16001</v>
      </c>
      <c r="F25" s="89">
        <v>16001</v>
      </c>
    </row>
    <row r="26" spans="1:6" ht="19.5" customHeight="1" hidden="1">
      <c r="A26" s="41"/>
      <c r="B26" s="165"/>
      <c r="C26" s="153"/>
      <c r="D26" s="84">
        <f>+D27</f>
        <v>91000</v>
      </c>
      <c r="E26" s="84">
        <f>+E27</f>
        <v>91000</v>
      </c>
      <c r="F26" s="84">
        <f>+F27</f>
        <v>91000</v>
      </c>
    </row>
    <row r="27" spans="1:6" ht="15.75" customHeight="1">
      <c r="A27" s="64">
        <v>14</v>
      </c>
      <c r="B27" s="73" t="s">
        <v>135</v>
      </c>
      <c r="C27" s="55" t="s">
        <v>136</v>
      </c>
      <c r="D27" s="110">
        <f>+D28+D30</f>
        <v>91000</v>
      </c>
      <c r="E27" s="110">
        <f>+E28+E30</f>
        <v>91000</v>
      </c>
      <c r="F27" s="110">
        <f>+F28+F30</f>
        <v>91000</v>
      </c>
    </row>
    <row r="28" spans="1:6" ht="15.75" customHeight="1" thickBot="1">
      <c r="A28" s="64">
        <v>15</v>
      </c>
      <c r="B28" s="119" t="s">
        <v>283</v>
      </c>
      <c r="C28" s="55" t="s">
        <v>284</v>
      </c>
      <c r="D28" s="110">
        <f>+D29</f>
        <v>66000</v>
      </c>
      <c r="E28" s="110">
        <f>+E29</f>
        <v>66000</v>
      </c>
      <c r="F28" s="110">
        <f>+F29</f>
        <v>66000</v>
      </c>
    </row>
    <row r="29" spans="1:6" ht="26.25" customHeight="1">
      <c r="A29" s="64">
        <v>16</v>
      </c>
      <c r="B29" s="118" t="s">
        <v>282</v>
      </c>
      <c r="C29" s="55" t="s">
        <v>285</v>
      </c>
      <c r="D29" s="110">
        <v>66000</v>
      </c>
      <c r="E29" s="110">
        <v>66000</v>
      </c>
      <c r="F29" s="110">
        <v>66000</v>
      </c>
    </row>
    <row r="30" spans="1:6" ht="17.25" customHeight="1" thickBot="1">
      <c r="A30" s="159">
        <v>17</v>
      </c>
      <c r="B30" s="119" t="s">
        <v>23</v>
      </c>
      <c r="C30" s="117" t="s">
        <v>24</v>
      </c>
      <c r="D30" s="157">
        <f>+D32</f>
        <v>25000</v>
      </c>
      <c r="E30" s="157">
        <f>+E32</f>
        <v>25000</v>
      </c>
      <c r="F30" s="157">
        <f>+F32</f>
        <v>25000</v>
      </c>
    </row>
    <row r="31" spans="1:6" ht="17.25" customHeight="1" hidden="1">
      <c r="A31" s="160"/>
      <c r="B31" s="164" t="s">
        <v>25</v>
      </c>
      <c r="C31" s="153" t="s">
        <v>26</v>
      </c>
      <c r="D31" s="158"/>
      <c r="E31" s="158"/>
      <c r="F31" s="158"/>
    </row>
    <row r="32" spans="1:6" ht="27.75" customHeight="1">
      <c r="A32" s="41">
        <v>18</v>
      </c>
      <c r="B32" s="163"/>
      <c r="C32" s="153"/>
      <c r="D32" s="84">
        <v>25000</v>
      </c>
      <c r="E32" s="84">
        <v>25000</v>
      </c>
      <c r="F32" s="84">
        <v>25000</v>
      </c>
    </row>
    <row r="33" spans="1:6" ht="18" customHeight="1">
      <c r="A33" s="41">
        <v>19</v>
      </c>
      <c r="B33" s="73" t="s">
        <v>137</v>
      </c>
      <c r="C33" s="55" t="s">
        <v>138</v>
      </c>
      <c r="D33" s="84">
        <f aca="true" t="shared" si="1" ref="D33:F34">+D34</f>
        <v>2800</v>
      </c>
      <c r="E33" s="84">
        <f t="shared" si="1"/>
        <v>2800</v>
      </c>
      <c r="F33" s="84">
        <f t="shared" si="1"/>
        <v>2800</v>
      </c>
    </row>
    <row r="34" spans="1:6" ht="39" customHeight="1">
      <c r="A34" s="41">
        <v>20</v>
      </c>
      <c r="B34" s="73" t="s">
        <v>139</v>
      </c>
      <c r="C34" s="55" t="s">
        <v>101</v>
      </c>
      <c r="D34" s="84">
        <f t="shared" si="1"/>
        <v>2800</v>
      </c>
      <c r="E34" s="84">
        <f t="shared" si="1"/>
        <v>2800</v>
      </c>
      <c r="F34" s="84">
        <f t="shared" si="1"/>
        <v>2800</v>
      </c>
    </row>
    <row r="35" spans="1:6" ht="49.5" customHeight="1">
      <c r="A35" s="41">
        <v>21</v>
      </c>
      <c r="B35" s="73" t="s">
        <v>102</v>
      </c>
      <c r="C35" s="55" t="s">
        <v>172</v>
      </c>
      <c r="D35" s="84">
        <v>2800</v>
      </c>
      <c r="E35" s="84">
        <v>2800</v>
      </c>
      <c r="F35" s="84">
        <v>2800</v>
      </c>
    </row>
    <row r="36" spans="1:6" ht="25.5" customHeight="1">
      <c r="A36" s="41">
        <v>22</v>
      </c>
      <c r="B36" s="73" t="s">
        <v>140</v>
      </c>
      <c r="C36" s="55" t="s">
        <v>141</v>
      </c>
      <c r="D36" s="84">
        <f>+D37</f>
        <v>28085</v>
      </c>
      <c r="E36" s="84">
        <f aca="true" t="shared" si="2" ref="E36:F38">+E37</f>
        <v>29208</v>
      </c>
      <c r="F36" s="84">
        <f t="shared" si="2"/>
        <v>30377</v>
      </c>
    </row>
    <row r="37" spans="1:6" ht="68.25" customHeight="1">
      <c r="A37" s="41">
        <v>23</v>
      </c>
      <c r="B37" s="73" t="s">
        <v>182</v>
      </c>
      <c r="C37" s="55" t="s">
        <v>183</v>
      </c>
      <c r="D37" s="84">
        <f>+D38</f>
        <v>28085</v>
      </c>
      <c r="E37" s="84">
        <f t="shared" si="2"/>
        <v>29208</v>
      </c>
      <c r="F37" s="84">
        <f t="shared" si="2"/>
        <v>30377</v>
      </c>
    </row>
    <row r="38" spans="1:6" ht="25.5" customHeight="1">
      <c r="A38" s="41">
        <v>24</v>
      </c>
      <c r="B38" s="73" t="s">
        <v>184</v>
      </c>
      <c r="C38" s="56" t="s">
        <v>185</v>
      </c>
      <c r="D38" s="84">
        <f>+D39</f>
        <v>28085</v>
      </c>
      <c r="E38" s="84">
        <f t="shared" si="2"/>
        <v>29208</v>
      </c>
      <c r="F38" s="84">
        <f t="shared" si="2"/>
        <v>30377</v>
      </c>
    </row>
    <row r="39" spans="1:6" ht="25.5">
      <c r="A39" s="41">
        <v>25</v>
      </c>
      <c r="B39" s="73" t="s">
        <v>186</v>
      </c>
      <c r="C39" s="56" t="s">
        <v>187</v>
      </c>
      <c r="D39" s="84">
        <v>28085</v>
      </c>
      <c r="E39" s="84">
        <v>29208</v>
      </c>
      <c r="F39" s="84">
        <v>30377</v>
      </c>
    </row>
    <row r="40" spans="1:6" ht="25.5" customHeight="1" hidden="1">
      <c r="A40" s="41">
        <v>27</v>
      </c>
      <c r="B40" s="73" t="s">
        <v>188</v>
      </c>
      <c r="C40" s="56" t="s">
        <v>189</v>
      </c>
      <c r="D40" s="84">
        <f>+D41</f>
        <v>0</v>
      </c>
      <c r="E40" s="84">
        <f aca="true" t="shared" si="3" ref="E40:F42">+E41</f>
        <v>0</v>
      </c>
      <c r="F40" s="84">
        <f t="shared" si="3"/>
        <v>0</v>
      </c>
    </row>
    <row r="41" spans="1:6" ht="12.75" customHeight="1" hidden="1">
      <c r="A41" s="41">
        <v>28</v>
      </c>
      <c r="B41" s="73" t="s">
        <v>190</v>
      </c>
      <c r="C41" s="55" t="s">
        <v>191</v>
      </c>
      <c r="D41" s="84">
        <f>+D42</f>
        <v>0</v>
      </c>
      <c r="E41" s="84">
        <f t="shared" si="3"/>
        <v>0</v>
      </c>
      <c r="F41" s="84">
        <f t="shared" si="3"/>
        <v>0</v>
      </c>
    </row>
    <row r="42" spans="1:6" ht="25.5" customHeight="1" hidden="1">
      <c r="A42" s="41">
        <v>29</v>
      </c>
      <c r="B42" s="73" t="s">
        <v>192</v>
      </c>
      <c r="C42" s="55" t="s">
        <v>205</v>
      </c>
      <c r="D42" s="84">
        <f>+D43</f>
        <v>0</v>
      </c>
      <c r="E42" s="84">
        <f t="shared" si="3"/>
        <v>0</v>
      </c>
      <c r="F42" s="84">
        <f t="shared" si="3"/>
        <v>0</v>
      </c>
    </row>
    <row r="43" spans="1:6" ht="38.25" customHeight="1" hidden="1">
      <c r="A43" s="41">
        <v>30</v>
      </c>
      <c r="B43" s="73" t="s">
        <v>29</v>
      </c>
      <c r="C43" s="55" t="s">
        <v>193</v>
      </c>
      <c r="D43" s="84">
        <v>0</v>
      </c>
      <c r="E43" s="84">
        <v>0</v>
      </c>
      <c r="F43" s="84">
        <v>0</v>
      </c>
    </row>
    <row r="44" spans="1:6" ht="12.75">
      <c r="A44" s="41">
        <v>26</v>
      </c>
      <c r="B44" s="73" t="s">
        <v>142</v>
      </c>
      <c r="C44" s="55" t="s">
        <v>143</v>
      </c>
      <c r="D44" s="84">
        <f>+D45</f>
        <v>8295167</v>
      </c>
      <c r="E44" s="84">
        <f>+E45</f>
        <v>7385143</v>
      </c>
      <c r="F44" s="84">
        <f>+F45</f>
        <v>7327604</v>
      </c>
    </row>
    <row r="45" spans="1:6" ht="30.75" customHeight="1">
      <c r="A45" s="161">
        <v>27</v>
      </c>
      <c r="B45" s="163" t="s">
        <v>94</v>
      </c>
      <c r="C45" s="153" t="s">
        <v>144</v>
      </c>
      <c r="D45" s="162">
        <f>+D47+D52+D55+D61</f>
        <v>8295167</v>
      </c>
      <c r="E45" s="162">
        <f>+E47+E55+E61</f>
        <v>7385143</v>
      </c>
      <c r="F45" s="162">
        <f>+F47+F55+F61</f>
        <v>7327604</v>
      </c>
    </row>
    <row r="46" spans="1:6" ht="9.75" customHeight="1">
      <c r="A46" s="161"/>
      <c r="B46" s="163"/>
      <c r="C46" s="153"/>
      <c r="D46" s="162"/>
      <c r="E46" s="162"/>
      <c r="F46" s="162"/>
    </row>
    <row r="47" spans="1:6" ht="25.5" customHeight="1">
      <c r="A47" s="41">
        <v>28</v>
      </c>
      <c r="B47" s="73" t="s">
        <v>222</v>
      </c>
      <c r="C47" s="56" t="s">
        <v>18</v>
      </c>
      <c r="D47" s="84">
        <f aca="true" t="shared" si="4" ref="D47:F48">D48</f>
        <v>1577117</v>
      </c>
      <c r="E47" s="84">
        <f t="shared" si="4"/>
        <v>1426500</v>
      </c>
      <c r="F47" s="84">
        <f t="shared" si="4"/>
        <v>1426500</v>
      </c>
    </row>
    <row r="48" spans="1:6" ht="15" customHeight="1">
      <c r="A48" s="41">
        <v>29</v>
      </c>
      <c r="B48" s="73" t="s">
        <v>223</v>
      </c>
      <c r="C48" s="55" t="s">
        <v>103</v>
      </c>
      <c r="D48" s="84">
        <f t="shared" si="4"/>
        <v>1577117</v>
      </c>
      <c r="E48" s="84">
        <f t="shared" si="4"/>
        <v>1426500</v>
      </c>
      <c r="F48" s="84">
        <f t="shared" si="4"/>
        <v>1426500</v>
      </c>
    </row>
    <row r="49" spans="1:6" ht="26.25" customHeight="1">
      <c r="A49" s="41">
        <v>30</v>
      </c>
      <c r="B49" s="73" t="s">
        <v>224</v>
      </c>
      <c r="C49" s="55" t="s">
        <v>201</v>
      </c>
      <c r="D49" s="111">
        <f>+D50+D51</f>
        <v>1577117</v>
      </c>
      <c r="E49" s="111">
        <f>E50+E51</f>
        <v>1426500</v>
      </c>
      <c r="F49" s="111">
        <f>F50+F51</f>
        <v>1426500</v>
      </c>
    </row>
    <row r="50" spans="1:6" ht="38.25" customHeight="1">
      <c r="A50" s="41">
        <v>31</v>
      </c>
      <c r="B50" s="73" t="s">
        <v>225</v>
      </c>
      <c r="C50" s="72" t="s">
        <v>244</v>
      </c>
      <c r="D50" s="111">
        <v>753094</v>
      </c>
      <c r="E50" s="111">
        <v>602477</v>
      </c>
      <c r="F50" s="111">
        <v>602477</v>
      </c>
    </row>
    <row r="51" spans="1:6" ht="40.5" customHeight="1">
      <c r="A51" s="41">
        <v>32</v>
      </c>
      <c r="B51" s="73" t="s">
        <v>226</v>
      </c>
      <c r="C51" s="72" t="s">
        <v>245</v>
      </c>
      <c r="D51" s="111">
        <v>824023</v>
      </c>
      <c r="E51" s="111">
        <v>824023</v>
      </c>
      <c r="F51" s="111">
        <v>824023</v>
      </c>
    </row>
    <row r="52" spans="1:6" ht="15" customHeight="1">
      <c r="A52" s="73">
        <v>33</v>
      </c>
      <c r="B52" s="73" t="s">
        <v>327</v>
      </c>
      <c r="C52" s="98" t="s">
        <v>328</v>
      </c>
      <c r="D52" s="89">
        <f>D53</f>
        <v>799900</v>
      </c>
      <c r="E52" s="89">
        <f>+E53</f>
        <v>0</v>
      </c>
      <c r="F52" s="89">
        <f>+F53</f>
        <v>0</v>
      </c>
    </row>
    <row r="53" spans="1:6" ht="16.5" customHeight="1">
      <c r="A53" s="73">
        <v>34</v>
      </c>
      <c r="B53" s="73" t="s">
        <v>329</v>
      </c>
      <c r="C53" s="98" t="s">
        <v>330</v>
      </c>
      <c r="D53" s="89">
        <f>D54</f>
        <v>799900</v>
      </c>
      <c r="E53" s="89">
        <f>E54</f>
        <v>0</v>
      </c>
      <c r="F53" s="89">
        <f>F54</f>
        <v>0</v>
      </c>
    </row>
    <row r="54" spans="1:6" ht="56.25" customHeight="1">
      <c r="A54" s="73">
        <v>38</v>
      </c>
      <c r="B54" s="41" t="s">
        <v>331</v>
      </c>
      <c r="C54" s="98" t="s">
        <v>332</v>
      </c>
      <c r="D54" s="89">
        <v>799900</v>
      </c>
      <c r="E54" s="89">
        <v>0</v>
      </c>
      <c r="F54" s="89">
        <v>0</v>
      </c>
    </row>
    <row r="55" spans="1:6" ht="26.25" customHeight="1">
      <c r="A55" s="41">
        <v>33</v>
      </c>
      <c r="B55" s="73" t="s">
        <v>227</v>
      </c>
      <c r="C55" s="55" t="s">
        <v>145</v>
      </c>
      <c r="D55" s="111">
        <f>D59+D56</f>
        <v>53411</v>
      </c>
      <c r="E55" s="111">
        <f>E59+E56</f>
        <v>57388</v>
      </c>
      <c r="F55" s="111">
        <f>F59+F56</f>
        <v>1738</v>
      </c>
    </row>
    <row r="56" spans="1:6" ht="26.25" customHeight="1">
      <c r="A56" s="41">
        <v>34</v>
      </c>
      <c r="B56" s="73" t="s">
        <v>230</v>
      </c>
      <c r="C56" s="55" t="s">
        <v>104</v>
      </c>
      <c r="D56" s="111">
        <f>+D58</f>
        <v>1738</v>
      </c>
      <c r="E56" s="111">
        <f>+E58</f>
        <v>1738</v>
      </c>
      <c r="F56" s="111">
        <f>+F58</f>
        <v>1738</v>
      </c>
    </row>
    <row r="57" spans="1:6" ht="25.5" customHeight="1">
      <c r="A57" s="41">
        <v>35</v>
      </c>
      <c r="B57" s="112" t="s">
        <v>231</v>
      </c>
      <c r="C57" s="55" t="s">
        <v>202</v>
      </c>
      <c r="D57" s="111">
        <f>+D58</f>
        <v>1738</v>
      </c>
      <c r="E57" s="111">
        <f>+E58</f>
        <v>1738</v>
      </c>
      <c r="F57" s="111">
        <f>+F58</f>
        <v>1738</v>
      </c>
    </row>
    <row r="58" spans="1:6" ht="39.75" customHeight="1">
      <c r="A58" s="41">
        <v>36</v>
      </c>
      <c r="B58" s="73" t="s">
        <v>232</v>
      </c>
      <c r="C58" s="55" t="s">
        <v>203</v>
      </c>
      <c r="D58" s="111">
        <v>1738</v>
      </c>
      <c r="E58" s="111">
        <v>1738</v>
      </c>
      <c r="F58" s="111">
        <v>1738</v>
      </c>
    </row>
    <row r="59" spans="1:6" ht="29.25" customHeight="1">
      <c r="A59" s="41">
        <v>37</v>
      </c>
      <c r="B59" s="73" t="s">
        <v>228</v>
      </c>
      <c r="C59" s="55" t="s">
        <v>146</v>
      </c>
      <c r="D59" s="111">
        <f>D60</f>
        <v>51673</v>
      </c>
      <c r="E59" s="111">
        <f>E60</f>
        <v>55650</v>
      </c>
      <c r="F59" s="111">
        <f>F60</f>
        <v>0</v>
      </c>
    </row>
    <row r="60" spans="1:6" ht="27" customHeight="1">
      <c r="A60" s="41">
        <v>38</v>
      </c>
      <c r="B60" s="73" t="s">
        <v>229</v>
      </c>
      <c r="C60" s="55" t="s">
        <v>200</v>
      </c>
      <c r="D60" s="111">
        <v>51673</v>
      </c>
      <c r="E60" s="111">
        <v>55650</v>
      </c>
      <c r="F60" s="111">
        <v>0</v>
      </c>
    </row>
    <row r="61" spans="1:6" ht="15" customHeight="1">
      <c r="A61" s="41">
        <v>39</v>
      </c>
      <c r="B61" s="73" t="s">
        <v>233</v>
      </c>
      <c r="C61" s="55" t="s">
        <v>147</v>
      </c>
      <c r="D61" s="84">
        <f>D62</f>
        <v>5864739</v>
      </c>
      <c r="E61" s="84">
        <f aca="true" t="shared" si="5" ref="E61:F63">E62</f>
        <v>5901255</v>
      </c>
      <c r="F61" s="84">
        <f t="shared" si="5"/>
        <v>5899366</v>
      </c>
    </row>
    <row r="62" spans="1:6" ht="24" customHeight="1">
      <c r="A62" s="41">
        <v>40</v>
      </c>
      <c r="B62" s="73" t="s">
        <v>234</v>
      </c>
      <c r="C62" s="55" t="s">
        <v>148</v>
      </c>
      <c r="D62" s="84">
        <f>D63</f>
        <v>5864739</v>
      </c>
      <c r="E62" s="84">
        <f t="shared" si="5"/>
        <v>5901255</v>
      </c>
      <c r="F62" s="84">
        <f t="shared" si="5"/>
        <v>5899366</v>
      </c>
    </row>
    <row r="63" spans="1:6" ht="27" customHeight="1">
      <c r="A63" s="41">
        <v>41</v>
      </c>
      <c r="B63" s="73" t="s">
        <v>235</v>
      </c>
      <c r="C63" s="55" t="s">
        <v>27</v>
      </c>
      <c r="D63" s="84">
        <f>+D64+D65+D66</f>
        <v>5864739</v>
      </c>
      <c r="E63" s="84">
        <f t="shared" si="5"/>
        <v>5901255</v>
      </c>
      <c r="F63" s="84">
        <f t="shared" si="5"/>
        <v>5899366</v>
      </c>
    </row>
    <row r="64" spans="1:6" ht="42" customHeight="1">
      <c r="A64" s="41">
        <v>42</v>
      </c>
      <c r="B64" s="73" t="s">
        <v>236</v>
      </c>
      <c r="C64" s="55" t="s">
        <v>204</v>
      </c>
      <c r="D64" s="111">
        <v>5698096</v>
      </c>
      <c r="E64" s="111">
        <v>5901255</v>
      </c>
      <c r="F64" s="111">
        <v>5899366</v>
      </c>
    </row>
    <row r="65" spans="1:6" ht="42" customHeight="1">
      <c r="A65" s="41">
        <v>43</v>
      </c>
      <c r="B65" s="73" t="s">
        <v>333</v>
      </c>
      <c r="C65" s="55" t="s">
        <v>334</v>
      </c>
      <c r="D65" s="111">
        <v>26500</v>
      </c>
      <c r="E65" s="111">
        <v>0</v>
      </c>
      <c r="F65" s="111">
        <v>0</v>
      </c>
    </row>
    <row r="66" spans="1:6" ht="68.25" customHeight="1">
      <c r="A66" s="41">
        <v>44</v>
      </c>
      <c r="B66" s="73" t="s">
        <v>335</v>
      </c>
      <c r="C66" s="55" t="s">
        <v>336</v>
      </c>
      <c r="D66" s="111">
        <v>140143</v>
      </c>
      <c r="E66" s="111">
        <v>0</v>
      </c>
      <c r="F66" s="111">
        <v>0</v>
      </c>
    </row>
    <row r="67" spans="1:6" ht="12.75">
      <c r="A67" s="156" t="s">
        <v>54</v>
      </c>
      <c r="B67" s="156"/>
      <c r="C67" s="156"/>
      <c r="D67" s="84">
        <f>+D13+D44</f>
        <v>8639427</v>
      </c>
      <c r="E67" s="84">
        <f>+E44+E13</f>
        <v>7735592</v>
      </c>
      <c r="F67" s="84">
        <f>+F44+F13</f>
        <v>7685103</v>
      </c>
    </row>
    <row r="68" ht="15.75">
      <c r="A68" s="11"/>
    </row>
  </sheetData>
  <sheetProtection/>
  <mergeCells count="26">
    <mergeCell ref="A2:D2"/>
    <mergeCell ref="A3:D3"/>
    <mergeCell ref="F10:F11"/>
    <mergeCell ref="E30:E31"/>
    <mergeCell ref="F30:F31"/>
    <mergeCell ref="E45:E46"/>
    <mergeCell ref="F45:F46"/>
    <mergeCell ref="C45:C46"/>
    <mergeCell ref="B25:B26"/>
    <mergeCell ref="A8:I8"/>
    <mergeCell ref="A67:C67"/>
    <mergeCell ref="D30:D31"/>
    <mergeCell ref="A30:A31"/>
    <mergeCell ref="A45:A46"/>
    <mergeCell ref="D45:D46"/>
    <mergeCell ref="B45:B46"/>
    <mergeCell ref="B31:B32"/>
    <mergeCell ref="C31:C32"/>
    <mergeCell ref="C25:C26"/>
    <mergeCell ref="E10:E11"/>
    <mergeCell ref="A5:D5"/>
    <mergeCell ref="A6:D6"/>
    <mergeCell ref="A10:A11"/>
    <mergeCell ref="D10:D11"/>
    <mergeCell ref="B10:B11"/>
    <mergeCell ref="C10:C11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22">
      <selection activeCell="D25" sqref="D25"/>
    </sheetView>
  </sheetViews>
  <sheetFormatPr defaultColWidth="9.00390625" defaultRowHeight="12.75"/>
  <cols>
    <col min="1" max="1" width="7.375" style="0" customWidth="1"/>
    <col min="2" max="2" width="60.625" style="0" customWidth="1"/>
    <col min="3" max="3" width="11.125" style="0" customWidth="1"/>
    <col min="4" max="4" width="12.875" style="0" customWidth="1"/>
    <col min="5" max="5" width="11.875" style="0" customWidth="1"/>
    <col min="6" max="6" width="11.625" style="0" customWidth="1"/>
  </cols>
  <sheetData>
    <row r="1" spans="1:4" ht="15">
      <c r="A1" s="147" t="s">
        <v>298</v>
      </c>
      <c r="B1" s="147"/>
      <c r="C1" s="147"/>
      <c r="D1" s="147"/>
    </row>
    <row r="2" spans="1:4" ht="15">
      <c r="A2" s="147" t="s">
        <v>302</v>
      </c>
      <c r="B2" s="147"/>
      <c r="C2" s="147"/>
      <c r="D2" s="147"/>
    </row>
    <row r="3" spans="1:4" ht="15">
      <c r="A3" s="147" t="s">
        <v>338</v>
      </c>
      <c r="B3" s="147"/>
      <c r="C3" s="147"/>
      <c r="D3" s="147"/>
    </row>
    <row r="4" spans="1:4" ht="15">
      <c r="A4" s="147" t="s">
        <v>298</v>
      </c>
      <c r="B4" s="147"/>
      <c r="C4" s="147"/>
      <c r="D4" s="147"/>
    </row>
    <row r="5" spans="1:4" ht="15">
      <c r="A5" s="147" t="s">
        <v>302</v>
      </c>
      <c r="B5" s="147"/>
      <c r="C5" s="147"/>
      <c r="D5" s="147"/>
    </row>
    <row r="6" spans="1:4" ht="15">
      <c r="A6" s="147" t="s">
        <v>305</v>
      </c>
      <c r="B6" s="147"/>
      <c r="C6" s="147"/>
      <c r="D6" s="147"/>
    </row>
    <row r="7" ht="11.25" customHeight="1">
      <c r="A7" s="13"/>
    </row>
    <row r="8" spans="1:4" ht="15.75" customHeight="1">
      <c r="A8" s="168" t="s">
        <v>277</v>
      </c>
      <c r="B8" s="168"/>
      <c r="C8" s="168"/>
      <c r="D8" s="168"/>
    </row>
    <row r="9" spans="1:4" ht="33" customHeight="1">
      <c r="A9" s="168"/>
      <c r="B9" s="168"/>
      <c r="C9" s="168"/>
      <c r="D9" s="168"/>
    </row>
    <row r="10" spans="1:4" ht="15.75">
      <c r="A10" s="167" t="s">
        <v>67</v>
      </c>
      <c r="B10" s="167"/>
      <c r="C10" s="167"/>
      <c r="D10" s="167"/>
    </row>
    <row r="11" spans="1:6" ht="47.25" customHeight="1">
      <c r="A11" s="4" t="s">
        <v>69</v>
      </c>
      <c r="B11" s="26" t="s">
        <v>158</v>
      </c>
      <c r="C11" s="5" t="s">
        <v>150</v>
      </c>
      <c r="D11" s="4" t="s">
        <v>243</v>
      </c>
      <c r="E11" s="4" t="s">
        <v>248</v>
      </c>
      <c r="F11" s="4" t="s">
        <v>278</v>
      </c>
    </row>
    <row r="12" spans="1:6" ht="15">
      <c r="A12" s="4"/>
      <c r="B12" s="4">
        <v>1</v>
      </c>
      <c r="C12" s="4">
        <v>2</v>
      </c>
      <c r="D12" s="4">
        <v>3</v>
      </c>
      <c r="E12" s="104"/>
      <c r="F12" s="104"/>
    </row>
    <row r="13" spans="1:6" ht="15" customHeight="1">
      <c r="A13" s="4">
        <v>1</v>
      </c>
      <c r="B13" s="5" t="s">
        <v>151</v>
      </c>
      <c r="C13" s="24" t="s">
        <v>159</v>
      </c>
      <c r="D13" s="100">
        <f>+D14+D15+D16+D17</f>
        <v>5196061.220000001</v>
      </c>
      <c r="E13" s="100">
        <f>+E14+E15+E16+E17</f>
        <v>4993856.36</v>
      </c>
      <c r="F13" s="100">
        <f>+F14+F15+F16+F17</f>
        <v>4804490.01</v>
      </c>
    </row>
    <row r="14" spans="1:6" ht="33" customHeight="1">
      <c r="A14" s="4">
        <v>2</v>
      </c>
      <c r="B14" s="5" t="s">
        <v>152</v>
      </c>
      <c r="C14" s="24" t="s">
        <v>160</v>
      </c>
      <c r="D14" s="100">
        <v>981018</v>
      </c>
      <c r="E14" s="100">
        <v>940190</v>
      </c>
      <c r="F14" s="100">
        <v>940190</v>
      </c>
    </row>
    <row r="15" spans="1:6" ht="45" customHeight="1">
      <c r="A15" s="4">
        <v>3</v>
      </c>
      <c r="B15" s="5" t="s">
        <v>153</v>
      </c>
      <c r="C15" s="24" t="s">
        <v>161</v>
      </c>
      <c r="D15" s="100">
        <v>3836776.06</v>
      </c>
      <c r="E15" s="100">
        <v>3680363.16</v>
      </c>
      <c r="F15" s="100">
        <v>3490997.01</v>
      </c>
    </row>
    <row r="16" spans="1:6" ht="15.75" customHeight="1">
      <c r="A16" s="4">
        <v>4</v>
      </c>
      <c r="B16" s="5" t="s">
        <v>154</v>
      </c>
      <c r="C16" s="24" t="s">
        <v>173</v>
      </c>
      <c r="D16" s="100">
        <v>1500</v>
      </c>
      <c r="E16" s="100">
        <v>1500</v>
      </c>
      <c r="F16" s="100">
        <v>1500</v>
      </c>
    </row>
    <row r="17" spans="1:6" ht="15.75" customHeight="1">
      <c r="A17" s="4">
        <v>5</v>
      </c>
      <c r="B17" s="25" t="s">
        <v>168</v>
      </c>
      <c r="C17" s="24" t="s">
        <v>174</v>
      </c>
      <c r="D17" s="100">
        <v>376767.16</v>
      </c>
      <c r="E17" s="100">
        <v>371803.2</v>
      </c>
      <c r="F17" s="100">
        <v>371803</v>
      </c>
    </row>
    <row r="18" spans="1:6" ht="15.75" customHeight="1">
      <c r="A18" s="4">
        <v>6</v>
      </c>
      <c r="B18" s="25" t="s">
        <v>265</v>
      </c>
      <c r="C18" s="24" t="s">
        <v>266</v>
      </c>
      <c r="D18" s="100">
        <f>D19</f>
        <v>51673</v>
      </c>
      <c r="E18" s="100">
        <f>E19</f>
        <v>55650</v>
      </c>
      <c r="F18" s="100">
        <f>F19</f>
        <v>0</v>
      </c>
    </row>
    <row r="19" spans="1:6" ht="15.75" customHeight="1">
      <c r="A19" s="4">
        <v>7</v>
      </c>
      <c r="B19" s="25" t="s">
        <v>267</v>
      </c>
      <c r="C19" s="24" t="s">
        <v>268</v>
      </c>
      <c r="D19" s="100">
        <v>51673</v>
      </c>
      <c r="E19" s="100">
        <v>55650</v>
      </c>
      <c r="F19" s="100">
        <v>0</v>
      </c>
    </row>
    <row r="20" spans="1:6" ht="16.5" customHeight="1">
      <c r="A20" s="4">
        <v>8</v>
      </c>
      <c r="B20" s="5" t="s">
        <v>113</v>
      </c>
      <c r="C20" s="24" t="s">
        <v>114</v>
      </c>
      <c r="D20" s="100">
        <f>+D21+D22</f>
        <v>111492</v>
      </c>
      <c r="E20" s="100">
        <f>H21+E21+E22</f>
        <v>109420</v>
      </c>
      <c r="F20" s="100">
        <f>+F21+F22</f>
        <v>109420</v>
      </c>
    </row>
    <row r="21" spans="1:6" ht="16.5" customHeight="1">
      <c r="A21" s="4">
        <v>9</v>
      </c>
      <c r="B21" s="106" t="s">
        <v>249</v>
      </c>
      <c r="C21" s="24" t="s">
        <v>250</v>
      </c>
      <c r="D21" s="100">
        <v>27895</v>
      </c>
      <c r="E21" s="100">
        <v>0</v>
      </c>
      <c r="F21" s="100">
        <v>0</v>
      </c>
    </row>
    <row r="22" spans="1:6" ht="28.5" customHeight="1">
      <c r="A22" s="37">
        <v>10</v>
      </c>
      <c r="B22" s="25" t="s">
        <v>15</v>
      </c>
      <c r="C22" s="35" t="s">
        <v>19</v>
      </c>
      <c r="D22" s="100">
        <v>83597</v>
      </c>
      <c r="E22" s="100">
        <v>109420</v>
      </c>
      <c r="F22" s="100">
        <v>109420</v>
      </c>
    </row>
    <row r="23" spans="1:6" ht="13.5" customHeight="1">
      <c r="A23" s="37">
        <v>11</v>
      </c>
      <c r="B23" s="25" t="s">
        <v>115</v>
      </c>
      <c r="C23" s="35" t="s">
        <v>116</v>
      </c>
      <c r="D23" s="100">
        <f>+D24</f>
        <v>1203887.8</v>
      </c>
      <c r="E23" s="100">
        <f>E24</f>
        <v>199400</v>
      </c>
      <c r="F23" s="100">
        <f>F24</f>
        <v>204800</v>
      </c>
    </row>
    <row r="24" spans="1:6" ht="13.5" customHeight="1">
      <c r="A24" s="37">
        <v>12</v>
      </c>
      <c r="B24" s="25" t="s">
        <v>74</v>
      </c>
      <c r="C24" s="35" t="s">
        <v>20</v>
      </c>
      <c r="D24" s="100">
        <v>1203887.8</v>
      </c>
      <c r="E24" s="100">
        <v>199400</v>
      </c>
      <c r="F24" s="100">
        <v>204800</v>
      </c>
    </row>
    <row r="25" spans="1:6" ht="15" customHeight="1">
      <c r="A25" s="4">
        <v>13</v>
      </c>
      <c r="B25" s="5" t="s">
        <v>155</v>
      </c>
      <c r="C25" s="24" t="s">
        <v>162</v>
      </c>
      <c r="D25" s="100">
        <f>+D26+D27</f>
        <v>1256350.63</v>
      </c>
      <c r="E25" s="100">
        <f>+E26+E27</f>
        <v>1206538</v>
      </c>
      <c r="F25" s="100">
        <f>+F26+F27</f>
        <v>1204800</v>
      </c>
    </row>
    <row r="26" spans="1:6" ht="17.25" customHeight="1">
      <c r="A26" s="4">
        <v>14</v>
      </c>
      <c r="B26" s="5" t="s">
        <v>117</v>
      </c>
      <c r="C26" s="24" t="s">
        <v>118</v>
      </c>
      <c r="D26" s="100">
        <v>743770</v>
      </c>
      <c r="E26" s="100">
        <v>653770</v>
      </c>
      <c r="F26" s="100">
        <v>653770</v>
      </c>
    </row>
    <row r="27" spans="1:6" ht="19.5" customHeight="1">
      <c r="A27" s="4">
        <v>15</v>
      </c>
      <c r="B27" s="5" t="s">
        <v>156</v>
      </c>
      <c r="C27" s="24" t="s">
        <v>163</v>
      </c>
      <c r="D27" s="100">
        <v>512580.63</v>
      </c>
      <c r="E27" s="100">
        <v>552768</v>
      </c>
      <c r="F27" s="100">
        <v>551030</v>
      </c>
    </row>
    <row r="28" spans="1:6" ht="15">
      <c r="A28" s="4">
        <v>16</v>
      </c>
      <c r="B28" s="5" t="s">
        <v>181</v>
      </c>
      <c r="C28" s="24" t="s">
        <v>164</v>
      </c>
      <c r="D28" s="105">
        <f>+D29</f>
        <v>852170</v>
      </c>
      <c r="E28" s="105">
        <f>+E29</f>
        <v>852170</v>
      </c>
      <c r="F28" s="105">
        <f>+F29</f>
        <v>852170</v>
      </c>
    </row>
    <row r="29" spans="1:6" ht="15">
      <c r="A29" s="4">
        <v>17</v>
      </c>
      <c r="B29" s="5" t="s">
        <v>157</v>
      </c>
      <c r="C29" s="24" t="s">
        <v>165</v>
      </c>
      <c r="D29" s="105">
        <v>852170</v>
      </c>
      <c r="E29" s="105">
        <v>852170</v>
      </c>
      <c r="F29" s="105">
        <v>852170</v>
      </c>
    </row>
    <row r="30" spans="1:6" ht="15">
      <c r="A30" s="4">
        <v>18</v>
      </c>
      <c r="B30" s="5" t="s">
        <v>237</v>
      </c>
      <c r="C30" s="24" t="s">
        <v>239</v>
      </c>
      <c r="D30" s="105">
        <f>+D31</f>
        <v>98763.84</v>
      </c>
      <c r="E30" s="105">
        <f>+E31</f>
        <v>98763.84</v>
      </c>
      <c r="F30" s="105">
        <f>+F31</f>
        <v>98763.84</v>
      </c>
    </row>
    <row r="31" spans="1:6" ht="15">
      <c r="A31" s="4">
        <v>19</v>
      </c>
      <c r="B31" s="5" t="s">
        <v>238</v>
      </c>
      <c r="C31" s="24" t="s">
        <v>240</v>
      </c>
      <c r="D31" s="105">
        <v>98763.84</v>
      </c>
      <c r="E31" s="105">
        <v>98763.84</v>
      </c>
      <c r="F31" s="105">
        <v>98763.84</v>
      </c>
    </row>
    <row r="32" spans="1:6" ht="33" customHeight="1">
      <c r="A32" s="4">
        <v>20</v>
      </c>
      <c r="B32" s="5" t="s">
        <v>211</v>
      </c>
      <c r="C32" s="101" t="s">
        <v>212</v>
      </c>
      <c r="D32" s="105">
        <f>D33</f>
        <v>26404</v>
      </c>
      <c r="E32" s="105">
        <f>E33</f>
        <v>26404</v>
      </c>
      <c r="F32" s="105">
        <f>F33</f>
        <v>26404</v>
      </c>
    </row>
    <row r="33" spans="1:6" ht="20.25" customHeight="1">
      <c r="A33" s="4">
        <v>21</v>
      </c>
      <c r="B33" s="5" t="s">
        <v>220</v>
      </c>
      <c r="C33" s="101" t="s">
        <v>213</v>
      </c>
      <c r="D33" s="105">
        <v>26404</v>
      </c>
      <c r="E33" s="105">
        <v>26404</v>
      </c>
      <c r="F33" s="105">
        <v>26404</v>
      </c>
    </row>
    <row r="34" spans="1:6" ht="20.25" customHeight="1">
      <c r="A34" s="4">
        <v>22</v>
      </c>
      <c r="B34" s="5" t="s">
        <v>96</v>
      </c>
      <c r="C34" s="101"/>
      <c r="D34" s="105"/>
      <c r="E34" s="105">
        <v>193389.8</v>
      </c>
      <c r="F34" s="105">
        <v>384255.15</v>
      </c>
    </row>
    <row r="35" spans="1:6" ht="15">
      <c r="A35" s="34"/>
      <c r="B35" s="21" t="s">
        <v>65</v>
      </c>
      <c r="C35" s="104"/>
      <c r="D35" s="105">
        <f>+D13+D18+D20+D23+D25+D28+D30+D32</f>
        <v>8796802.49</v>
      </c>
      <c r="E35" s="105">
        <f>+E13+E18+E20+E23+E25+E28+E30+E32+E34</f>
        <v>7735592</v>
      </c>
      <c r="F35" s="105">
        <f>+F13+F20+F23+F25+F28+F30+F32+F34</f>
        <v>7685103</v>
      </c>
    </row>
  </sheetData>
  <sheetProtection/>
  <mergeCells count="8">
    <mergeCell ref="A4:D4"/>
    <mergeCell ref="A5:D5"/>
    <mergeCell ref="A6:D6"/>
    <mergeCell ref="A10:D10"/>
    <mergeCell ref="A8:D9"/>
    <mergeCell ref="A1:D1"/>
    <mergeCell ref="A2:D2"/>
    <mergeCell ref="A3:D3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D410"/>
  <sheetViews>
    <sheetView zoomScalePageLayoutView="0" workbookViewId="0" topLeftCell="A114">
      <selection activeCell="I128" sqref="I128"/>
    </sheetView>
  </sheetViews>
  <sheetFormatPr defaultColWidth="9.00390625" defaultRowHeight="12.75"/>
  <cols>
    <col min="1" max="1" width="4.25390625" style="0" customWidth="1"/>
    <col min="2" max="2" width="72.25390625" style="0" customWidth="1"/>
    <col min="3" max="3" width="5.75390625" style="0" customWidth="1"/>
    <col min="4" max="4" width="10.25390625" style="0" customWidth="1"/>
    <col min="5" max="5" width="11.25390625" style="0" customWidth="1"/>
    <col min="7" max="7" width="10.125" style="0" customWidth="1"/>
    <col min="8" max="8" width="12.00390625" style="0" customWidth="1"/>
    <col min="9" max="9" width="12.375" style="0" customWidth="1"/>
  </cols>
  <sheetData>
    <row r="1" spans="1:7" ht="14.25">
      <c r="A1" s="169" t="s">
        <v>299</v>
      </c>
      <c r="B1" s="169"/>
      <c r="C1" s="169"/>
      <c r="D1" s="169"/>
      <c r="E1" s="169"/>
      <c r="F1" s="169"/>
      <c r="G1" s="169"/>
    </row>
    <row r="2" spans="1:7" ht="15">
      <c r="A2" s="147" t="s">
        <v>302</v>
      </c>
      <c r="B2" s="147"/>
      <c r="C2" s="147"/>
      <c r="D2" s="147"/>
      <c r="E2" s="147"/>
      <c r="F2" s="147"/>
      <c r="G2" s="147"/>
    </row>
    <row r="3" spans="1:7" ht="15">
      <c r="A3" s="147" t="s">
        <v>339</v>
      </c>
      <c r="B3" s="147"/>
      <c r="C3" s="147"/>
      <c r="D3" s="147"/>
      <c r="E3" s="147"/>
      <c r="F3" s="147"/>
      <c r="G3" s="147"/>
    </row>
    <row r="4" spans="1:7" ht="14.25">
      <c r="A4" s="169" t="s">
        <v>299</v>
      </c>
      <c r="B4" s="169"/>
      <c r="C4" s="169"/>
      <c r="D4" s="169"/>
      <c r="E4" s="169"/>
      <c r="F4" s="169"/>
      <c r="G4" s="169"/>
    </row>
    <row r="5" spans="1:7" ht="15">
      <c r="A5" s="147" t="s">
        <v>302</v>
      </c>
      <c r="B5" s="147"/>
      <c r="C5" s="147"/>
      <c r="D5" s="147"/>
      <c r="E5" s="147"/>
      <c r="F5" s="147"/>
      <c r="G5" s="147"/>
    </row>
    <row r="6" spans="1:7" ht="15">
      <c r="A6" s="147" t="s">
        <v>306</v>
      </c>
      <c r="B6" s="147"/>
      <c r="C6" s="147"/>
      <c r="D6" s="147"/>
      <c r="E6" s="147"/>
      <c r="F6" s="147"/>
      <c r="G6" s="147"/>
    </row>
    <row r="7" spans="1:7" ht="20.25" customHeight="1">
      <c r="A7" s="168" t="s">
        <v>279</v>
      </c>
      <c r="B7" s="168"/>
      <c r="C7" s="168"/>
      <c r="D7" s="168"/>
      <c r="E7" s="168"/>
      <c r="F7" s="168"/>
      <c r="G7" s="168"/>
    </row>
    <row r="8" spans="1:7" ht="18" customHeight="1">
      <c r="A8" s="177" t="s">
        <v>67</v>
      </c>
      <c r="B8" s="177"/>
      <c r="C8" s="177"/>
      <c r="D8" s="177"/>
      <c r="E8" s="177"/>
      <c r="F8" s="177"/>
      <c r="G8" s="177"/>
    </row>
    <row r="9" spans="1:9" ht="12.75" customHeight="1">
      <c r="A9" s="156" t="s">
        <v>122</v>
      </c>
      <c r="B9" s="173" t="s">
        <v>194</v>
      </c>
      <c r="C9" s="156" t="s">
        <v>166</v>
      </c>
      <c r="D9" s="171" t="s">
        <v>150</v>
      </c>
      <c r="E9" s="156" t="s">
        <v>170</v>
      </c>
      <c r="F9" s="156" t="s">
        <v>171</v>
      </c>
      <c r="G9" s="161" t="s">
        <v>243</v>
      </c>
      <c r="H9" s="161" t="s">
        <v>248</v>
      </c>
      <c r="I9" s="161" t="s">
        <v>278</v>
      </c>
    </row>
    <row r="10" spans="1:9" ht="12.75">
      <c r="A10" s="156"/>
      <c r="B10" s="174"/>
      <c r="C10" s="156"/>
      <c r="D10" s="172"/>
      <c r="E10" s="156"/>
      <c r="F10" s="156"/>
      <c r="G10" s="176"/>
      <c r="H10" s="176"/>
      <c r="I10" s="176"/>
    </row>
    <row r="11" spans="1:9" ht="33" customHeight="1">
      <c r="A11" s="156"/>
      <c r="B11" s="174"/>
      <c r="C11" s="156"/>
      <c r="D11" s="172"/>
      <c r="E11" s="156"/>
      <c r="F11" s="156"/>
      <c r="G11" s="176"/>
      <c r="H11" s="176"/>
      <c r="I11" s="176"/>
    </row>
    <row r="12" spans="1:9" ht="12.75">
      <c r="A12" s="41"/>
      <c r="B12" s="63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34"/>
      <c r="I12" s="34"/>
    </row>
    <row r="13" spans="1:9" ht="15.75" customHeight="1">
      <c r="A13" s="41">
        <v>1</v>
      </c>
      <c r="B13" s="121" t="s">
        <v>119</v>
      </c>
      <c r="C13" s="41">
        <v>828</v>
      </c>
      <c r="D13" s="41"/>
      <c r="E13" s="41"/>
      <c r="F13" s="41"/>
      <c r="G13" s="84">
        <f>+G14+G48+G57+G73+G92+G111+G118+G125</f>
        <v>8796802.49</v>
      </c>
      <c r="H13" s="84">
        <f>+H14+H48+H57+H73+H92+H111+H118+H125+H132</f>
        <v>7735592</v>
      </c>
      <c r="I13" s="84">
        <f>+I14+I48+I57+I73+I92+I111+I118+I125+I132</f>
        <v>7685103</v>
      </c>
    </row>
    <row r="14" spans="1:9" ht="15.75" customHeight="1">
      <c r="A14" s="41">
        <v>2</v>
      </c>
      <c r="B14" s="122" t="s">
        <v>151</v>
      </c>
      <c r="C14" s="73">
        <v>828</v>
      </c>
      <c r="D14" s="74" t="s">
        <v>159</v>
      </c>
      <c r="E14" s="74"/>
      <c r="F14" s="73"/>
      <c r="G14" s="130">
        <f>+G15+G21+G31+G37</f>
        <v>5196061.220000001</v>
      </c>
      <c r="H14" s="130">
        <f>+H15+H21+H31+H37</f>
        <v>4993856.36</v>
      </c>
      <c r="I14" s="130">
        <f>+I15+I22+I31+I37</f>
        <v>4804490.01</v>
      </c>
    </row>
    <row r="15" spans="1:9" ht="27" customHeight="1">
      <c r="A15" s="41">
        <v>3</v>
      </c>
      <c r="B15" s="122" t="s">
        <v>167</v>
      </c>
      <c r="C15" s="73">
        <v>828</v>
      </c>
      <c r="D15" s="74" t="s">
        <v>160</v>
      </c>
      <c r="E15" s="74"/>
      <c r="F15" s="73"/>
      <c r="G15" s="131" t="str">
        <f>G18</f>
        <v>981018,0</v>
      </c>
      <c r="H15" s="131" t="str">
        <f>H18</f>
        <v>940190,00</v>
      </c>
      <c r="I15" s="131" t="str">
        <f>I18</f>
        <v>940190,00</v>
      </c>
    </row>
    <row r="16" spans="1:9" ht="14.25" customHeight="1">
      <c r="A16" s="41">
        <v>4</v>
      </c>
      <c r="B16" s="122" t="s">
        <v>0</v>
      </c>
      <c r="C16" s="73">
        <v>828</v>
      </c>
      <c r="D16" s="74" t="s">
        <v>160</v>
      </c>
      <c r="E16" s="82">
        <v>9100000000</v>
      </c>
      <c r="F16" s="73"/>
      <c r="G16" s="131" t="str">
        <f aca="true" t="shared" si="0" ref="G16:I17">+G17</f>
        <v>981018,0</v>
      </c>
      <c r="H16" s="131" t="str">
        <f t="shared" si="0"/>
        <v>940190,00</v>
      </c>
      <c r="I16" s="131" t="str">
        <f t="shared" si="0"/>
        <v>940190,00</v>
      </c>
    </row>
    <row r="17" spans="1:9" ht="15" customHeight="1">
      <c r="A17" s="41">
        <v>5</v>
      </c>
      <c r="B17" s="122" t="s">
        <v>123</v>
      </c>
      <c r="C17" s="73">
        <v>828</v>
      </c>
      <c r="D17" s="74" t="s">
        <v>160</v>
      </c>
      <c r="E17" s="82">
        <v>9110000000</v>
      </c>
      <c r="F17" s="73"/>
      <c r="G17" s="131" t="str">
        <f t="shared" si="0"/>
        <v>981018,0</v>
      </c>
      <c r="H17" s="131" t="str">
        <f t="shared" si="0"/>
        <v>940190,00</v>
      </c>
      <c r="I17" s="131" t="str">
        <f t="shared" si="0"/>
        <v>940190,00</v>
      </c>
    </row>
    <row r="18" spans="1:9" ht="40.5" customHeight="1">
      <c r="A18" s="41">
        <v>6</v>
      </c>
      <c r="B18" s="122" t="s">
        <v>1</v>
      </c>
      <c r="C18" s="73">
        <v>828</v>
      </c>
      <c r="D18" s="74" t="s">
        <v>160</v>
      </c>
      <c r="E18" s="82">
        <v>9110080210</v>
      </c>
      <c r="F18" s="73"/>
      <c r="G18" s="131" t="str">
        <f aca="true" t="shared" si="1" ref="G18:I19">G19</f>
        <v>981018,0</v>
      </c>
      <c r="H18" s="131" t="str">
        <f t="shared" si="1"/>
        <v>940190,00</v>
      </c>
      <c r="I18" s="131" t="str">
        <f t="shared" si="1"/>
        <v>940190,00</v>
      </c>
    </row>
    <row r="19" spans="1:9" ht="41.25" customHeight="1">
      <c r="A19" s="41">
        <v>7</v>
      </c>
      <c r="B19" s="123" t="s">
        <v>2</v>
      </c>
      <c r="C19" s="73">
        <v>828</v>
      </c>
      <c r="D19" s="74" t="s">
        <v>160</v>
      </c>
      <c r="E19" s="82">
        <v>9110080210</v>
      </c>
      <c r="F19" s="73">
        <v>100</v>
      </c>
      <c r="G19" s="131" t="str">
        <f t="shared" si="1"/>
        <v>981018,0</v>
      </c>
      <c r="H19" s="131" t="str">
        <f t="shared" si="1"/>
        <v>940190,00</v>
      </c>
      <c r="I19" s="131" t="str">
        <f t="shared" si="1"/>
        <v>940190,00</v>
      </c>
    </row>
    <row r="20" spans="1:9" ht="16.5" customHeight="1">
      <c r="A20" s="41">
        <v>8</v>
      </c>
      <c r="B20" s="123" t="s">
        <v>179</v>
      </c>
      <c r="C20" s="73">
        <v>828</v>
      </c>
      <c r="D20" s="74" t="s">
        <v>160</v>
      </c>
      <c r="E20" s="82">
        <v>9110080210</v>
      </c>
      <c r="F20" s="73">
        <v>120</v>
      </c>
      <c r="G20" s="132" t="s">
        <v>340</v>
      </c>
      <c r="H20" s="132" t="s">
        <v>286</v>
      </c>
      <c r="I20" s="132" t="s">
        <v>286</v>
      </c>
    </row>
    <row r="21" spans="1:9" ht="39" customHeight="1">
      <c r="A21" s="41">
        <v>9</v>
      </c>
      <c r="B21" s="122" t="s">
        <v>153</v>
      </c>
      <c r="C21" s="73">
        <v>828</v>
      </c>
      <c r="D21" s="74" t="s">
        <v>161</v>
      </c>
      <c r="E21" s="82"/>
      <c r="F21" s="73"/>
      <c r="G21" s="89">
        <f>G24</f>
        <v>3836776.06</v>
      </c>
      <c r="H21" s="89">
        <f>H22</f>
        <v>3680363.16</v>
      </c>
      <c r="I21" s="131">
        <f>I24</f>
        <v>3490997.01</v>
      </c>
    </row>
    <row r="22" spans="1:9" ht="14.25" customHeight="1">
      <c r="A22" s="41">
        <v>10</v>
      </c>
      <c r="B22" s="122" t="s">
        <v>3</v>
      </c>
      <c r="C22" s="73">
        <v>828</v>
      </c>
      <c r="D22" s="74" t="s">
        <v>161</v>
      </c>
      <c r="E22" s="82">
        <v>8100000000</v>
      </c>
      <c r="F22" s="73"/>
      <c r="G22" s="89">
        <f aca="true" t="shared" si="2" ref="G22:I23">+G23</f>
        <v>3836776.06</v>
      </c>
      <c r="H22" s="131">
        <f t="shared" si="2"/>
        <v>3680363.16</v>
      </c>
      <c r="I22" s="131">
        <f t="shared" si="2"/>
        <v>3490997.01</v>
      </c>
    </row>
    <row r="23" spans="1:9" ht="18" customHeight="1">
      <c r="A23" s="41">
        <v>11</v>
      </c>
      <c r="B23" s="122" t="s">
        <v>4</v>
      </c>
      <c r="C23" s="73">
        <v>828</v>
      </c>
      <c r="D23" s="74" t="s">
        <v>161</v>
      </c>
      <c r="E23" s="82">
        <v>8110000000</v>
      </c>
      <c r="F23" s="73"/>
      <c r="G23" s="89">
        <f t="shared" si="2"/>
        <v>3836776.06</v>
      </c>
      <c r="H23" s="131">
        <f t="shared" si="2"/>
        <v>3680363.16</v>
      </c>
      <c r="I23" s="131">
        <f t="shared" si="2"/>
        <v>3490997.01</v>
      </c>
    </row>
    <row r="24" spans="1:9" ht="36.75" customHeight="1">
      <c r="A24" s="41">
        <v>12</v>
      </c>
      <c r="B24" s="122" t="s">
        <v>5</v>
      </c>
      <c r="C24" s="73">
        <v>828</v>
      </c>
      <c r="D24" s="74" t="s">
        <v>161</v>
      </c>
      <c r="E24" s="82">
        <v>8110080210</v>
      </c>
      <c r="F24" s="73"/>
      <c r="G24" s="89">
        <f>+G25+G27:H27+G29</f>
        <v>3836776.06</v>
      </c>
      <c r="H24" s="131">
        <f>+H25+H27+H29</f>
        <v>3680363.16</v>
      </c>
      <c r="I24" s="89">
        <f>+I25+I27+I29</f>
        <v>3490997.01</v>
      </c>
    </row>
    <row r="25" spans="1:9" ht="41.25" customHeight="1">
      <c r="A25" s="41">
        <v>13</v>
      </c>
      <c r="B25" s="123" t="s">
        <v>2</v>
      </c>
      <c r="C25" s="73">
        <v>828</v>
      </c>
      <c r="D25" s="74" t="s">
        <v>161</v>
      </c>
      <c r="E25" s="82">
        <v>8110080210</v>
      </c>
      <c r="F25" s="73">
        <v>100</v>
      </c>
      <c r="G25" s="131" t="str">
        <f>G26</f>
        <v>2804902,00</v>
      </c>
      <c r="H25" s="131" t="str">
        <f>H26</f>
        <v>2747541,00</v>
      </c>
      <c r="I25" s="131" t="str">
        <f>I26</f>
        <v>2804929,00</v>
      </c>
    </row>
    <row r="26" spans="1:9" ht="17.25" customHeight="1">
      <c r="A26" s="41">
        <v>14</v>
      </c>
      <c r="B26" s="123" t="s">
        <v>6</v>
      </c>
      <c r="C26" s="73">
        <v>828</v>
      </c>
      <c r="D26" s="74" t="s">
        <v>161</v>
      </c>
      <c r="E26" s="82">
        <v>8110080210</v>
      </c>
      <c r="F26" s="73">
        <v>120</v>
      </c>
      <c r="G26" s="131" t="s">
        <v>341</v>
      </c>
      <c r="H26" s="131" t="s">
        <v>320</v>
      </c>
      <c r="I26" s="131" t="s">
        <v>287</v>
      </c>
    </row>
    <row r="27" spans="1:9" ht="16.5" customHeight="1">
      <c r="A27" s="41">
        <v>15</v>
      </c>
      <c r="B27" s="123" t="s">
        <v>7</v>
      </c>
      <c r="C27" s="73">
        <v>828</v>
      </c>
      <c r="D27" s="74" t="s">
        <v>161</v>
      </c>
      <c r="E27" s="82">
        <v>8110080210</v>
      </c>
      <c r="F27" s="73">
        <v>200</v>
      </c>
      <c r="G27" s="132" t="str">
        <f>+G28</f>
        <v>1028351,06</v>
      </c>
      <c r="H27" s="132" t="str">
        <f>+H28</f>
        <v>929299,16</v>
      </c>
      <c r="I27" s="132" t="str">
        <f>+I28</f>
        <v>682545,01</v>
      </c>
    </row>
    <row r="28" spans="1:9" ht="25.5" customHeight="1">
      <c r="A28" s="41">
        <v>16</v>
      </c>
      <c r="B28" s="123" t="s">
        <v>8</v>
      </c>
      <c r="C28" s="73">
        <v>828</v>
      </c>
      <c r="D28" s="74" t="s">
        <v>161</v>
      </c>
      <c r="E28" s="82">
        <v>8110080210</v>
      </c>
      <c r="F28" s="73">
        <v>240</v>
      </c>
      <c r="G28" s="132" t="s">
        <v>342</v>
      </c>
      <c r="H28" s="132" t="s">
        <v>321</v>
      </c>
      <c r="I28" s="132" t="s">
        <v>318</v>
      </c>
    </row>
    <row r="29" spans="1:12" ht="16.5" customHeight="1">
      <c r="A29" s="41">
        <v>17</v>
      </c>
      <c r="B29" s="123" t="s">
        <v>9</v>
      </c>
      <c r="C29" s="73">
        <v>828</v>
      </c>
      <c r="D29" s="74" t="s">
        <v>161</v>
      </c>
      <c r="E29" s="82">
        <v>8110080210</v>
      </c>
      <c r="F29" s="73">
        <v>800</v>
      </c>
      <c r="G29" s="132" t="str">
        <f>+G30</f>
        <v>3523,00</v>
      </c>
      <c r="H29" s="132" t="str">
        <f>+H30</f>
        <v>3523,00</v>
      </c>
      <c r="I29" s="132" t="str">
        <f>+I30</f>
        <v>3523,00</v>
      </c>
      <c r="L29">
        <v>0</v>
      </c>
    </row>
    <row r="30" spans="1:9" ht="15.75" customHeight="1">
      <c r="A30" s="41">
        <v>18</v>
      </c>
      <c r="B30" s="123" t="s">
        <v>10</v>
      </c>
      <c r="C30" s="73">
        <v>828</v>
      </c>
      <c r="D30" s="74" t="s">
        <v>161</v>
      </c>
      <c r="E30" s="82">
        <v>8110080210</v>
      </c>
      <c r="F30" s="73">
        <v>850</v>
      </c>
      <c r="G30" s="132" t="s">
        <v>251</v>
      </c>
      <c r="H30" s="132" t="s">
        <v>251</v>
      </c>
      <c r="I30" s="132" t="s">
        <v>251</v>
      </c>
    </row>
    <row r="31" spans="1:9" ht="15" customHeight="1">
      <c r="A31" s="41">
        <v>19</v>
      </c>
      <c r="B31" s="123" t="s">
        <v>154</v>
      </c>
      <c r="C31" s="73">
        <v>828</v>
      </c>
      <c r="D31" s="74" t="s">
        <v>173</v>
      </c>
      <c r="E31" s="82"/>
      <c r="F31" s="73"/>
      <c r="G31" s="131" t="str">
        <f>G32</f>
        <v>1500,00</v>
      </c>
      <c r="H31" s="131" t="str">
        <f aca="true" t="shared" si="3" ref="H31:I33">H32</f>
        <v>1500,00</v>
      </c>
      <c r="I31" s="131" t="str">
        <f t="shared" si="3"/>
        <v>1500,00</v>
      </c>
    </row>
    <row r="32" spans="1:9" ht="18" customHeight="1">
      <c r="A32" s="41">
        <v>20</v>
      </c>
      <c r="B32" s="123" t="s">
        <v>11</v>
      </c>
      <c r="C32" s="73">
        <v>828</v>
      </c>
      <c r="D32" s="74" t="s">
        <v>173</v>
      </c>
      <c r="E32" s="82">
        <v>8100000000</v>
      </c>
      <c r="F32" s="73"/>
      <c r="G32" s="131" t="str">
        <f>G33</f>
        <v>1500,00</v>
      </c>
      <c r="H32" s="131" t="str">
        <f t="shared" si="3"/>
        <v>1500,00</v>
      </c>
      <c r="I32" s="131" t="str">
        <f t="shared" si="3"/>
        <v>1500,00</v>
      </c>
    </row>
    <row r="33" spans="1:9" ht="15.75" customHeight="1">
      <c r="A33" s="41">
        <v>21</v>
      </c>
      <c r="B33" s="122" t="s">
        <v>4</v>
      </c>
      <c r="C33" s="73">
        <v>828</v>
      </c>
      <c r="D33" s="74" t="s">
        <v>173</v>
      </c>
      <c r="E33" s="82">
        <v>8110000000</v>
      </c>
      <c r="F33" s="73"/>
      <c r="G33" s="131" t="str">
        <f>G34</f>
        <v>1500,00</v>
      </c>
      <c r="H33" s="131" t="str">
        <f t="shared" si="3"/>
        <v>1500,00</v>
      </c>
      <c r="I33" s="131" t="str">
        <f t="shared" si="3"/>
        <v>1500,00</v>
      </c>
    </row>
    <row r="34" spans="1:9" ht="39" customHeight="1">
      <c r="A34" s="41">
        <v>22</v>
      </c>
      <c r="B34" s="123" t="s">
        <v>12</v>
      </c>
      <c r="C34" s="73">
        <v>828</v>
      </c>
      <c r="D34" s="74" t="s">
        <v>173</v>
      </c>
      <c r="E34" s="82">
        <v>8110080050</v>
      </c>
      <c r="F34" s="74"/>
      <c r="G34" s="132" t="str">
        <f>+G35</f>
        <v>1500,00</v>
      </c>
      <c r="H34" s="132" t="str">
        <f>+H35</f>
        <v>1500,00</v>
      </c>
      <c r="I34" s="132" t="str">
        <f>+I35</f>
        <v>1500,00</v>
      </c>
    </row>
    <row r="35" spans="1:9" ht="12.75" customHeight="1">
      <c r="A35" s="41">
        <v>23</v>
      </c>
      <c r="B35" s="123" t="s">
        <v>9</v>
      </c>
      <c r="C35" s="73">
        <v>828</v>
      </c>
      <c r="D35" s="74" t="s">
        <v>173</v>
      </c>
      <c r="E35" s="82">
        <v>8110080050</v>
      </c>
      <c r="F35" s="73">
        <v>800</v>
      </c>
      <c r="G35" s="131" t="str">
        <f>G36</f>
        <v>1500,00</v>
      </c>
      <c r="H35" s="131" t="str">
        <f>H36</f>
        <v>1500,00</v>
      </c>
      <c r="I35" s="131" t="str">
        <f>I36</f>
        <v>1500,00</v>
      </c>
    </row>
    <row r="36" spans="1:9" ht="13.5" customHeight="1">
      <c r="A36" s="41">
        <v>24</v>
      </c>
      <c r="B36" s="124" t="s">
        <v>13</v>
      </c>
      <c r="C36" s="73">
        <v>828</v>
      </c>
      <c r="D36" s="74" t="s">
        <v>173</v>
      </c>
      <c r="E36" s="82">
        <v>8110080050</v>
      </c>
      <c r="F36" s="73">
        <v>870</v>
      </c>
      <c r="G36" s="131" t="s">
        <v>252</v>
      </c>
      <c r="H36" s="131" t="s">
        <v>252</v>
      </c>
      <c r="I36" s="131" t="s">
        <v>252</v>
      </c>
    </row>
    <row r="37" spans="1:9" ht="15.75" customHeight="1">
      <c r="A37" s="41">
        <v>25</v>
      </c>
      <c r="B37" s="124" t="s">
        <v>168</v>
      </c>
      <c r="C37" s="73">
        <v>828</v>
      </c>
      <c r="D37" s="74" t="s">
        <v>174</v>
      </c>
      <c r="E37" s="82"/>
      <c r="F37" s="73"/>
      <c r="G37" s="89">
        <f>G38+G43</f>
        <v>376767.16</v>
      </c>
      <c r="H37" s="89">
        <f>+H38+H43</f>
        <v>371803.2</v>
      </c>
      <c r="I37" s="89">
        <f>+I38+I43</f>
        <v>371803</v>
      </c>
    </row>
    <row r="38" spans="1:9" ht="30.75" customHeight="1">
      <c r="A38" s="41">
        <v>26</v>
      </c>
      <c r="B38" s="123" t="s">
        <v>76</v>
      </c>
      <c r="C38" s="73">
        <v>828</v>
      </c>
      <c r="D38" s="74" t="s">
        <v>174</v>
      </c>
      <c r="E38" s="82">
        <v>100000000</v>
      </c>
      <c r="F38" s="73"/>
      <c r="G38" s="89" t="str">
        <f aca="true" t="shared" si="4" ref="G38:I41">+G39</f>
        <v>375029,16</v>
      </c>
      <c r="H38" s="89" t="str">
        <f t="shared" si="4"/>
        <v>370065,20</v>
      </c>
      <c r="I38" s="89" t="str">
        <f t="shared" si="4"/>
        <v>370065,00</v>
      </c>
    </row>
    <row r="39" spans="1:9" ht="13.5" customHeight="1">
      <c r="A39" s="41">
        <v>27</v>
      </c>
      <c r="B39" s="123" t="s">
        <v>52</v>
      </c>
      <c r="C39" s="73">
        <v>828</v>
      </c>
      <c r="D39" s="74" t="s">
        <v>174</v>
      </c>
      <c r="E39" s="82">
        <v>110000000</v>
      </c>
      <c r="F39" s="73"/>
      <c r="G39" s="89" t="str">
        <f t="shared" si="4"/>
        <v>375029,16</v>
      </c>
      <c r="H39" s="89" t="str">
        <f t="shared" si="4"/>
        <v>370065,20</v>
      </c>
      <c r="I39" s="89" t="str">
        <f t="shared" si="4"/>
        <v>370065,00</v>
      </c>
    </row>
    <row r="40" spans="1:9" ht="54" customHeight="1">
      <c r="A40" s="41">
        <v>28</v>
      </c>
      <c r="B40" s="123" t="s">
        <v>53</v>
      </c>
      <c r="C40" s="73">
        <v>828</v>
      </c>
      <c r="D40" s="74" t="s">
        <v>174</v>
      </c>
      <c r="E40" s="82">
        <v>110083090</v>
      </c>
      <c r="F40" s="73"/>
      <c r="G40" s="131" t="str">
        <f t="shared" si="4"/>
        <v>375029,16</v>
      </c>
      <c r="H40" s="131" t="str">
        <f t="shared" si="4"/>
        <v>370065,20</v>
      </c>
      <c r="I40" s="131" t="str">
        <f t="shared" si="4"/>
        <v>370065,00</v>
      </c>
    </row>
    <row r="41" spans="1:9" ht="38.25" customHeight="1">
      <c r="A41" s="41">
        <v>29</v>
      </c>
      <c r="B41" s="123" t="s">
        <v>48</v>
      </c>
      <c r="C41" s="73">
        <v>828</v>
      </c>
      <c r="D41" s="74" t="s">
        <v>174</v>
      </c>
      <c r="E41" s="82">
        <v>110083090</v>
      </c>
      <c r="F41" s="73">
        <v>100</v>
      </c>
      <c r="G41" s="131" t="str">
        <f t="shared" si="4"/>
        <v>375029,16</v>
      </c>
      <c r="H41" s="131" t="str">
        <f t="shared" si="4"/>
        <v>370065,20</v>
      </c>
      <c r="I41" s="131" t="str">
        <f t="shared" si="4"/>
        <v>370065,00</v>
      </c>
    </row>
    <row r="42" spans="1:9" ht="13.5" customHeight="1">
      <c r="A42" s="41">
        <v>30</v>
      </c>
      <c r="B42" s="123" t="s">
        <v>6</v>
      </c>
      <c r="C42" s="73">
        <v>828</v>
      </c>
      <c r="D42" s="74" t="s">
        <v>174</v>
      </c>
      <c r="E42" s="82">
        <v>110083090</v>
      </c>
      <c r="F42" s="73">
        <v>120</v>
      </c>
      <c r="G42" s="131" t="s">
        <v>343</v>
      </c>
      <c r="H42" s="131" t="s">
        <v>313</v>
      </c>
      <c r="I42" s="131" t="s">
        <v>317</v>
      </c>
    </row>
    <row r="43" spans="1:9" ht="13.5" customHeight="1">
      <c r="A43" s="41">
        <v>31</v>
      </c>
      <c r="B43" s="123" t="s">
        <v>11</v>
      </c>
      <c r="C43" s="73">
        <v>828</v>
      </c>
      <c r="D43" s="74" t="s">
        <v>174</v>
      </c>
      <c r="E43" s="82">
        <v>8100000000</v>
      </c>
      <c r="F43" s="73"/>
      <c r="G43" s="89" t="str">
        <f aca="true" t="shared" si="5" ref="G43:I44">G44</f>
        <v>1738,00</v>
      </c>
      <c r="H43" s="89" t="str">
        <f t="shared" si="5"/>
        <v>1738,00</v>
      </c>
      <c r="I43" s="89" t="str">
        <f t="shared" si="5"/>
        <v>1738,00</v>
      </c>
    </row>
    <row r="44" spans="1:9" ht="13.5" customHeight="1">
      <c r="A44" s="41">
        <v>32</v>
      </c>
      <c r="B44" s="122" t="s">
        <v>4</v>
      </c>
      <c r="C44" s="73">
        <v>828</v>
      </c>
      <c r="D44" s="74" t="s">
        <v>174</v>
      </c>
      <c r="E44" s="82">
        <v>8110000000</v>
      </c>
      <c r="F44" s="73"/>
      <c r="G44" s="89" t="str">
        <f t="shared" si="5"/>
        <v>1738,00</v>
      </c>
      <c r="H44" s="89" t="str">
        <f t="shared" si="5"/>
        <v>1738,00</v>
      </c>
      <c r="I44" s="89" t="str">
        <f t="shared" si="5"/>
        <v>1738,00</v>
      </c>
    </row>
    <row r="45" spans="1:9" ht="43.5" customHeight="1">
      <c r="A45" s="41">
        <v>33</v>
      </c>
      <c r="B45" s="123" t="s">
        <v>269</v>
      </c>
      <c r="C45" s="73">
        <v>828</v>
      </c>
      <c r="D45" s="74" t="s">
        <v>174</v>
      </c>
      <c r="E45" s="82">
        <v>8110075140</v>
      </c>
      <c r="F45" s="73"/>
      <c r="G45" s="89" t="str">
        <f aca="true" t="shared" si="6" ref="G45:I46">G46</f>
        <v>1738,00</v>
      </c>
      <c r="H45" s="89" t="str">
        <f t="shared" si="6"/>
        <v>1738,00</v>
      </c>
      <c r="I45" s="89" t="str">
        <f t="shared" si="6"/>
        <v>1738,00</v>
      </c>
    </row>
    <row r="46" spans="1:9" ht="17.25" customHeight="1">
      <c r="A46" s="41">
        <v>34</v>
      </c>
      <c r="B46" s="123" t="s">
        <v>7</v>
      </c>
      <c r="C46" s="73"/>
      <c r="D46" s="74" t="s">
        <v>174</v>
      </c>
      <c r="E46" s="82">
        <v>8110075140</v>
      </c>
      <c r="F46" s="73">
        <v>200</v>
      </c>
      <c r="G46" s="89" t="str">
        <f t="shared" si="6"/>
        <v>1738,00</v>
      </c>
      <c r="H46" s="89" t="str">
        <f t="shared" si="6"/>
        <v>1738,00</v>
      </c>
      <c r="I46" s="89" t="str">
        <f t="shared" si="6"/>
        <v>1738,00</v>
      </c>
    </row>
    <row r="47" spans="1:9" ht="13.5" customHeight="1">
      <c r="A47" s="41">
        <v>35</v>
      </c>
      <c r="B47" s="123" t="s">
        <v>8</v>
      </c>
      <c r="C47" s="73">
        <v>828</v>
      </c>
      <c r="D47" s="74" t="s">
        <v>174</v>
      </c>
      <c r="E47" s="82">
        <v>8110075140</v>
      </c>
      <c r="F47" s="73">
        <v>240</v>
      </c>
      <c r="G47" s="131" t="s">
        <v>288</v>
      </c>
      <c r="H47" s="131" t="s">
        <v>288</v>
      </c>
      <c r="I47" s="131" t="s">
        <v>288</v>
      </c>
    </row>
    <row r="48" spans="1:9" ht="13.5" customHeight="1">
      <c r="A48" s="41">
        <v>36</v>
      </c>
      <c r="B48" s="123" t="s">
        <v>270</v>
      </c>
      <c r="C48" s="73">
        <v>828</v>
      </c>
      <c r="D48" s="74" t="s">
        <v>266</v>
      </c>
      <c r="E48" s="82"/>
      <c r="F48" s="73"/>
      <c r="G48" s="89">
        <f aca="true" t="shared" si="7" ref="G48:I51">G49</f>
        <v>51673</v>
      </c>
      <c r="H48" s="89">
        <f t="shared" si="7"/>
        <v>55650</v>
      </c>
      <c r="I48" s="89">
        <f t="shared" si="7"/>
        <v>0</v>
      </c>
    </row>
    <row r="49" spans="1:9" ht="13.5" customHeight="1">
      <c r="A49" s="41">
        <v>37</v>
      </c>
      <c r="B49" s="123" t="s">
        <v>267</v>
      </c>
      <c r="C49" s="73">
        <v>828</v>
      </c>
      <c r="D49" s="74" t="s">
        <v>268</v>
      </c>
      <c r="E49" s="82"/>
      <c r="F49" s="73"/>
      <c r="G49" s="89">
        <f t="shared" si="7"/>
        <v>51673</v>
      </c>
      <c r="H49" s="89">
        <f t="shared" si="7"/>
        <v>55650</v>
      </c>
      <c r="I49" s="89">
        <f t="shared" si="7"/>
        <v>0</v>
      </c>
    </row>
    <row r="50" spans="1:9" ht="12.75" customHeight="1">
      <c r="A50" s="41">
        <v>38</v>
      </c>
      <c r="B50" s="123" t="s">
        <v>11</v>
      </c>
      <c r="C50" s="73">
        <v>828</v>
      </c>
      <c r="D50" s="74" t="s">
        <v>268</v>
      </c>
      <c r="E50" s="82">
        <v>8100000000</v>
      </c>
      <c r="F50" s="73"/>
      <c r="G50" s="89">
        <f t="shared" si="7"/>
        <v>51673</v>
      </c>
      <c r="H50" s="89">
        <f t="shared" si="7"/>
        <v>55650</v>
      </c>
      <c r="I50" s="89">
        <f t="shared" si="7"/>
        <v>0</v>
      </c>
    </row>
    <row r="51" spans="1:9" ht="12.75" customHeight="1">
      <c r="A51" s="41">
        <v>39</v>
      </c>
      <c r="B51" s="123" t="s">
        <v>4</v>
      </c>
      <c r="C51" s="73">
        <v>828</v>
      </c>
      <c r="D51" s="74" t="s">
        <v>268</v>
      </c>
      <c r="E51" s="82">
        <v>8110000000</v>
      </c>
      <c r="F51" s="73"/>
      <c r="G51" s="89">
        <f t="shared" si="7"/>
        <v>51673</v>
      </c>
      <c r="H51" s="89">
        <f t="shared" si="7"/>
        <v>55650</v>
      </c>
      <c r="I51" s="89">
        <f t="shared" si="7"/>
        <v>0</v>
      </c>
    </row>
    <row r="52" spans="1:9" ht="39.75" customHeight="1">
      <c r="A52" s="41">
        <v>40</v>
      </c>
      <c r="B52" s="123" t="s">
        <v>271</v>
      </c>
      <c r="C52" s="73">
        <v>828</v>
      </c>
      <c r="D52" s="74" t="s">
        <v>268</v>
      </c>
      <c r="E52" s="82">
        <v>811005118</v>
      </c>
      <c r="F52" s="73"/>
      <c r="G52" s="89">
        <f>G53+G55</f>
        <v>51673</v>
      </c>
      <c r="H52" s="89">
        <f>+H53+H55</f>
        <v>55650</v>
      </c>
      <c r="I52" s="89">
        <f>I53</f>
        <v>0</v>
      </c>
    </row>
    <row r="53" spans="1:9" ht="41.25" customHeight="1">
      <c r="A53" s="41">
        <v>41</v>
      </c>
      <c r="B53" s="123" t="s">
        <v>198</v>
      </c>
      <c r="C53" s="73">
        <v>828</v>
      </c>
      <c r="D53" s="74" t="s">
        <v>268</v>
      </c>
      <c r="E53" s="82">
        <v>811005118</v>
      </c>
      <c r="F53" s="73">
        <v>100</v>
      </c>
      <c r="G53" s="89">
        <f>G54</f>
        <v>51038.92</v>
      </c>
      <c r="H53" s="89">
        <f>H54</f>
        <v>51038.92</v>
      </c>
      <c r="I53" s="89">
        <f>I54</f>
        <v>0</v>
      </c>
    </row>
    <row r="54" spans="1:9" ht="13.5" customHeight="1">
      <c r="A54" s="41">
        <v>42</v>
      </c>
      <c r="B54" s="123" t="s">
        <v>6</v>
      </c>
      <c r="C54" s="73">
        <v>828</v>
      </c>
      <c r="D54" s="74" t="s">
        <v>268</v>
      </c>
      <c r="E54" s="82">
        <v>811005118</v>
      </c>
      <c r="F54" s="73">
        <v>120</v>
      </c>
      <c r="G54" s="89">
        <v>51038.92</v>
      </c>
      <c r="H54" s="89">
        <v>51038.92</v>
      </c>
      <c r="I54" s="89">
        <f>I55</f>
        <v>0</v>
      </c>
    </row>
    <row r="55" spans="1:9" ht="13.5" customHeight="1">
      <c r="A55" s="41">
        <v>43</v>
      </c>
      <c r="B55" s="123" t="s">
        <v>7</v>
      </c>
      <c r="C55" s="73">
        <v>828</v>
      </c>
      <c r="D55" s="74" t="s">
        <v>268</v>
      </c>
      <c r="E55" s="82">
        <v>811005118</v>
      </c>
      <c r="F55" s="73">
        <v>200</v>
      </c>
      <c r="G55" s="89">
        <f>G56</f>
        <v>634.08</v>
      </c>
      <c r="H55" s="89">
        <f>H56</f>
        <v>4611.08</v>
      </c>
      <c r="I55" s="89">
        <f>I56</f>
        <v>0</v>
      </c>
    </row>
    <row r="56" spans="1:9" ht="25.5" customHeight="1">
      <c r="A56" s="41">
        <v>44</v>
      </c>
      <c r="B56" s="123" t="s">
        <v>8</v>
      </c>
      <c r="C56" s="73">
        <v>828</v>
      </c>
      <c r="D56" s="74" t="s">
        <v>268</v>
      </c>
      <c r="E56" s="82">
        <v>811005118</v>
      </c>
      <c r="F56" s="73">
        <v>240</v>
      </c>
      <c r="G56" s="89">
        <v>634.08</v>
      </c>
      <c r="H56" s="89">
        <v>4611.08</v>
      </c>
      <c r="I56" s="89">
        <v>0</v>
      </c>
    </row>
    <row r="57" spans="1:9" ht="17.25" customHeight="1">
      <c r="A57" s="41">
        <v>45</v>
      </c>
      <c r="B57" s="124" t="s">
        <v>14</v>
      </c>
      <c r="C57" s="73">
        <v>828</v>
      </c>
      <c r="D57" s="74" t="s">
        <v>114</v>
      </c>
      <c r="E57" s="82"/>
      <c r="F57" s="73"/>
      <c r="G57" s="89">
        <f>+G58+G67</f>
        <v>111492</v>
      </c>
      <c r="H57" s="89">
        <f>+H58+H67</f>
        <v>109420</v>
      </c>
      <c r="I57" s="89">
        <f>+I58+I67</f>
        <v>109420</v>
      </c>
    </row>
    <row r="58" spans="1:9" ht="15.75" customHeight="1">
      <c r="A58" s="41">
        <v>46</v>
      </c>
      <c r="B58" s="125" t="s">
        <v>249</v>
      </c>
      <c r="C58" s="73">
        <v>828</v>
      </c>
      <c r="D58" s="74" t="s">
        <v>250</v>
      </c>
      <c r="E58" s="82"/>
      <c r="F58" s="73"/>
      <c r="G58" s="89">
        <f aca="true" t="shared" si="8" ref="G58:I62">+G59</f>
        <v>27895</v>
      </c>
      <c r="H58" s="89" t="str">
        <f t="shared" si="8"/>
        <v>0,00</v>
      </c>
      <c r="I58" s="89" t="str">
        <f t="shared" si="8"/>
        <v>0,00</v>
      </c>
    </row>
    <row r="59" spans="1:9" ht="29.25" customHeight="1">
      <c r="A59" s="41">
        <v>47</v>
      </c>
      <c r="B59" s="123" t="s">
        <v>76</v>
      </c>
      <c r="C59" s="73">
        <v>828</v>
      </c>
      <c r="D59" s="74" t="s">
        <v>250</v>
      </c>
      <c r="E59" s="82">
        <v>100000000</v>
      </c>
      <c r="F59" s="73"/>
      <c r="G59" s="89">
        <f t="shared" si="8"/>
        <v>27895</v>
      </c>
      <c r="H59" s="89" t="str">
        <f t="shared" si="8"/>
        <v>0,00</v>
      </c>
      <c r="I59" s="89" t="str">
        <f t="shared" si="8"/>
        <v>0,00</v>
      </c>
    </row>
    <row r="60" spans="1:9" ht="18.75" customHeight="1">
      <c r="A60" s="41">
        <v>48</v>
      </c>
      <c r="B60" s="123" t="s">
        <v>78</v>
      </c>
      <c r="C60" s="73">
        <v>828</v>
      </c>
      <c r="D60" s="74" t="s">
        <v>250</v>
      </c>
      <c r="E60" s="82">
        <v>130000000</v>
      </c>
      <c r="F60" s="73"/>
      <c r="G60" s="89">
        <f>+G61+G64</f>
        <v>27895</v>
      </c>
      <c r="H60" s="89" t="str">
        <f t="shared" si="8"/>
        <v>0,00</v>
      </c>
      <c r="I60" s="89" t="str">
        <f t="shared" si="8"/>
        <v>0,00</v>
      </c>
    </row>
    <row r="61" spans="1:9" ht="51" customHeight="1">
      <c r="A61" s="41">
        <v>49</v>
      </c>
      <c r="B61" s="126" t="s">
        <v>253</v>
      </c>
      <c r="C61" s="73">
        <v>828</v>
      </c>
      <c r="D61" s="74" t="s">
        <v>250</v>
      </c>
      <c r="E61" s="82" t="s">
        <v>254</v>
      </c>
      <c r="F61" s="73"/>
      <c r="G61" s="89">
        <f t="shared" si="8"/>
        <v>26500</v>
      </c>
      <c r="H61" s="89" t="str">
        <f t="shared" si="8"/>
        <v>0,00</v>
      </c>
      <c r="I61" s="89" t="str">
        <f t="shared" si="8"/>
        <v>0,00</v>
      </c>
    </row>
    <row r="62" spans="1:9" ht="22.5" customHeight="1">
      <c r="A62" s="41">
        <v>50</v>
      </c>
      <c r="B62" s="123" t="s">
        <v>7</v>
      </c>
      <c r="C62" s="73">
        <v>828</v>
      </c>
      <c r="D62" s="74" t="s">
        <v>250</v>
      </c>
      <c r="E62" s="82" t="s">
        <v>254</v>
      </c>
      <c r="F62" s="73">
        <v>200</v>
      </c>
      <c r="G62" s="89">
        <f t="shared" si="8"/>
        <v>26500</v>
      </c>
      <c r="H62" s="89" t="str">
        <f t="shared" si="8"/>
        <v>0,00</v>
      </c>
      <c r="I62" s="89" t="str">
        <f t="shared" si="8"/>
        <v>0,00</v>
      </c>
    </row>
    <row r="63" spans="1:9" ht="25.5" customHeight="1">
      <c r="A63" s="41">
        <v>51</v>
      </c>
      <c r="B63" s="123" t="s">
        <v>8</v>
      </c>
      <c r="C63" s="73">
        <v>828</v>
      </c>
      <c r="D63" s="74" t="s">
        <v>250</v>
      </c>
      <c r="E63" s="82" t="s">
        <v>254</v>
      </c>
      <c r="F63" s="73">
        <v>240</v>
      </c>
      <c r="G63" s="89">
        <v>26500</v>
      </c>
      <c r="H63" s="131" t="s">
        <v>255</v>
      </c>
      <c r="I63" s="131" t="s">
        <v>255</v>
      </c>
    </row>
    <row r="64" spans="1:9" ht="51" customHeight="1">
      <c r="A64" s="41">
        <v>52</v>
      </c>
      <c r="B64" s="123" t="s">
        <v>355</v>
      </c>
      <c r="C64" s="73">
        <v>828</v>
      </c>
      <c r="D64" s="74" t="s">
        <v>250</v>
      </c>
      <c r="E64" s="82" t="s">
        <v>254</v>
      </c>
      <c r="F64" s="73"/>
      <c r="G64" s="89">
        <v>1395</v>
      </c>
      <c r="H64" s="131" t="s">
        <v>255</v>
      </c>
      <c r="I64" s="131" t="s">
        <v>255</v>
      </c>
    </row>
    <row r="65" spans="1:9" ht="20.25" customHeight="1">
      <c r="A65" s="41">
        <v>53</v>
      </c>
      <c r="B65" s="123" t="s">
        <v>7</v>
      </c>
      <c r="C65" s="73">
        <v>828</v>
      </c>
      <c r="D65" s="74" t="s">
        <v>250</v>
      </c>
      <c r="E65" s="82" t="s">
        <v>254</v>
      </c>
      <c r="F65" s="73">
        <v>200</v>
      </c>
      <c r="G65" s="89">
        <f>+G66</f>
        <v>1395</v>
      </c>
      <c r="H65" s="89" t="str">
        <f>+H66</f>
        <v>0,00</v>
      </c>
      <c r="I65" s="89" t="str">
        <f>+I66</f>
        <v>0,00</v>
      </c>
    </row>
    <row r="66" spans="1:9" ht="27.75" customHeight="1">
      <c r="A66" s="41">
        <v>54</v>
      </c>
      <c r="B66" s="123" t="s">
        <v>8</v>
      </c>
      <c r="C66" s="73">
        <v>828</v>
      </c>
      <c r="D66" s="74" t="s">
        <v>250</v>
      </c>
      <c r="E66" s="82" t="s">
        <v>254</v>
      </c>
      <c r="F66" s="73">
        <v>240</v>
      </c>
      <c r="G66" s="89">
        <v>1395</v>
      </c>
      <c r="H66" s="131" t="s">
        <v>255</v>
      </c>
      <c r="I66" s="131" t="s">
        <v>255</v>
      </c>
    </row>
    <row r="67" spans="1:10" ht="27" customHeight="1">
      <c r="A67" s="41">
        <v>55</v>
      </c>
      <c r="B67" s="124" t="s">
        <v>15</v>
      </c>
      <c r="C67" s="73">
        <v>828</v>
      </c>
      <c r="D67" s="74" t="s">
        <v>19</v>
      </c>
      <c r="E67" s="82"/>
      <c r="F67" s="73"/>
      <c r="G67" s="89" t="str">
        <f>G68</f>
        <v>83597,00</v>
      </c>
      <c r="H67" s="131" t="str">
        <f>H68</f>
        <v>109420,00</v>
      </c>
      <c r="I67" s="131" t="str">
        <f>I68</f>
        <v>109420,00</v>
      </c>
      <c r="J67" t="s">
        <v>289</v>
      </c>
    </row>
    <row r="68" spans="1:9" ht="27" customHeight="1">
      <c r="A68" s="41">
        <v>56</v>
      </c>
      <c r="B68" s="124" t="s">
        <v>16</v>
      </c>
      <c r="C68" s="73">
        <v>828</v>
      </c>
      <c r="D68" s="74" t="s">
        <v>19</v>
      </c>
      <c r="E68" s="82">
        <v>100000000</v>
      </c>
      <c r="F68" s="73"/>
      <c r="G68" s="130" t="str">
        <f>+G69</f>
        <v>83597,00</v>
      </c>
      <c r="H68" s="132" t="str">
        <f>+H69</f>
        <v>109420,00</v>
      </c>
      <c r="I68" s="132" t="str">
        <f>+I69</f>
        <v>109420,00</v>
      </c>
    </row>
    <row r="69" spans="1:9" ht="14.25" customHeight="1">
      <c r="A69" s="41">
        <v>57</v>
      </c>
      <c r="B69" s="123" t="s">
        <v>17</v>
      </c>
      <c r="C69" s="73">
        <v>828</v>
      </c>
      <c r="D69" s="74" t="s">
        <v>19</v>
      </c>
      <c r="E69" s="82">
        <v>130000000</v>
      </c>
      <c r="F69" s="73"/>
      <c r="G69" s="130" t="str">
        <f>G70</f>
        <v>83597,00</v>
      </c>
      <c r="H69" s="132" t="str">
        <f aca="true" t="shared" si="9" ref="H69:I71">H70</f>
        <v>109420,00</v>
      </c>
      <c r="I69" s="132" t="str">
        <f t="shared" si="9"/>
        <v>109420,00</v>
      </c>
    </row>
    <row r="70" spans="1:9" ht="56.25" customHeight="1">
      <c r="A70" s="41">
        <v>58</v>
      </c>
      <c r="B70" s="123" t="s">
        <v>77</v>
      </c>
      <c r="C70" s="73">
        <v>828</v>
      </c>
      <c r="D70" s="74" t="s">
        <v>19</v>
      </c>
      <c r="E70" s="82">
        <v>130082020</v>
      </c>
      <c r="F70" s="73"/>
      <c r="G70" s="130" t="str">
        <f>G71</f>
        <v>83597,00</v>
      </c>
      <c r="H70" s="132" t="str">
        <f t="shared" si="9"/>
        <v>109420,00</v>
      </c>
      <c r="I70" s="132" t="str">
        <f t="shared" si="9"/>
        <v>109420,00</v>
      </c>
    </row>
    <row r="71" spans="1:9" ht="18" customHeight="1">
      <c r="A71" s="41">
        <v>59</v>
      </c>
      <c r="B71" s="123" t="s">
        <v>7</v>
      </c>
      <c r="C71" s="73">
        <v>828</v>
      </c>
      <c r="D71" s="74" t="s">
        <v>19</v>
      </c>
      <c r="E71" s="82">
        <v>130082020</v>
      </c>
      <c r="F71" s="73">
        <v>200</v>
      </c>
      <c r="G71" s="130" t="str">
        <f>+G72</f>
        <v>83597,00</v>
      </c>
      <c r="H71" s="132" t="str">
        <f t="shared" si="9"/>
        <v>109420,00</v>
      </c>
      <c r="I71" s="132" t="str">
        <f t="shared" si="9"/>
        <v>109420,00</v>
      </c>
    </row>
    <row r="72" spans="1:9" ht="25.5" customHeight="1">
      <c r="A72" s="41">
        <v>60</v>
      </c>
      <c r="B72" s="123" t="s">
        <v>8</v>
      </c>
      <c r="C72" s="73">
        <v>828</v>
      </c>
      <c r="D72" s="74" t="s">
        <v>19</v>
      </c>
      <c r="E72" s="82">
        <v>130082020</v>
      </c>
      <c r="F72" s="73">
        <v>240</v>
      </c>
      <c r="G72" s="132" t="s">
        <v>314</v>
      </c>
      <c r="H72" s="132" t="s">
        <v>315</v>
      </c>
      <c r="I72" s="132" t="s">
        <v>315</v>
      </c>
    </row>
    <row r="73" spans="1:9" ht="14.25" customHeight="1">
      <c r="A73" s="41">
        <v>61</v>
      </c>
      <c r="B73" s="123" t="s">
        <v>115</v>
      </c>
      <c r="C73" s="73">
        <v>828</v>
      </c>
      <c r="D73" s="74" t="s">
        <v>116</v>
      </c>
      <c r="E73" s="82"/>
      <c r="F73" s="73"/>
      <c r="G73" s="130">
        <f aca="true" t="shared" si="10" ref="G73:I75">+G74</f>
        <v>1203887.8</v>
      </c>
      <c r="H73" s="130">
        <f t="shared" si="10"/>
        <v>199400</v>
      </c>
      <c r="I73" s="130">
        <f t="shared" si="10"/>
        <v>204800</v>
      </c>
    </row>
    <row r="74" spans="1:9" ht="14.25" customHeight="1">
      <c r="A74" s="41">
        <v>62</v>
      </c>
      <c r="B74" s="123" t="s">
        <v>75</v>
      </c>
      <c r="C74" s="73">
        <v>828</v>
      </c>
      <c r="D74" s="74" t="s">
        <v>20</v>
      </c>
      <c r="E74" s="82"/>
      <c r="F74" s="73"/>
      <c r="G74" s="130">
        <f t="shared" si="10"/>
        <v>1203887.8</v>
      </c>
      <c r="H74" s="130">
        <f t="shared" si="10"/>
        <v>199400</v>
      </c>
      <c r="I74" s="130">
        <f t="shared" si="10"/>
        <v>204800</v>
      </c>
    </row>
    <row r="75" spans="1:9" ht="27" customHeight="1">
      <c r="A75" s="41">
        <v>63</v>
      </c>
      <c r="B75" s="123" t="s">
        <v>105</v>
      </c>
      <c r="C75" s="73">
        <v>828</v>
      </c>
      <c r="D75" s="74" t="s">
        <v>20</v>
      </c>
      <c r="E75" s="82">
        <v>100000000</v>
      </c>
      <c r="F75" s="73"/>
      <c r="G75" s="130">
        <f t="shared" si="10"/>
        <v>1203887.8</v>
      </c>
      <c r="H75" s="130">
        <f t="shared" si="10"/>
        <v>199400</v>
      </c>
      <c r="I75" s="130">
        <f t="shared" si="10"/>
        <v>204800</v>
      </c>
    </row>
    <row r="76" spans="1:9" ht="23.25" customHeight="1">
      <c r="A76" s="41">
        <v>64</v>
      </c>
      <c r="B76" s="123" t="s">
        <v>106</v>
      </c>
      <c r="C76" s="73">
        <v>828</v>
      </c>
      <c r="D76" s="74" t="s">
        <v>20</v>
      </c>
      <c r="E76" s="82">
        <v>120000000</v>
      </c>
      <c r="F76" s="73"/>
      <c r="G76" s="130">
        <f>+G80+G83+G86+G89</f>
        <v>1203887.8</v>
      </c>
      <c r="H76" s="130">
        <f>+H77+H80+H83+H89</f>
        <v>199400</v>
      </c>
      <c r="I76" s="130">
        <f>+I80+I86</f>
        <v>204800</v>
      </c>
    </row>
    <row r="77" spans="1:9" ht="1.5" customHeight="1" hidden="1">
      <c r="A77" s="41">
        <v>62</v>
      </c>
      <c r="B77" s="127" t="s">
        <v>258</v>
      </c>
      <c r="C77" s="73">
        <v>828</v>
      </c>
      <c r="D77" s="74" t="s">
        <v>20</v>
      </c>
      <c r="E77" s="82">
        <v>120010600</v>
      </c>
      <c r="F77" s="73"/>
      <c r="G77" s="130" t="str">
        <f aca="true" t="shared" si="11" ref="G77:I78">+G78</f>
        <v>0,00</v>
      </c>
      <c r="H77" s="130" t="str">
        <f t="shared" si="11"/>
        <v>0,00</v>
      </c>
      <c r="I77" s="130" t="str">
        <f t="shared" si="11"/>
        <v>0,00</v>
      </c>
    </row>
    <row r="78" spans="1:9" ht="15" customHeight="1" hidden="1">
      <c r="A78" s="41">
        <v>63</v>
      </c>
      <c r="B78" s="123" t="s">
        <v>196</v>
      </c>
      <c r="C78" s="73">
        <v>828</v>
      </c>
      <c r="D78" s="74" t="s">
        <v>20</v>
      </c>
      <c r="E78" s="82">
        <v>120010600</v>
      </c>
      <c r="F78" s="73">
        <v>200</v>
      </c>
      <c r="G78" s="132" t="str">
        <f t="shared" si="11"/>
        <v>0,00</v>
      </c>
      <c r="H78" s="132" t="str">
        <f t="shared" si="11"/>
        <v>0,00</v>
      </c>
      <c r="I78" s="132" t="str">
        <f t="shared" si="11"/>
        <v>0,00</v>
      </c>
    </row>
    <row r="79" spans="1:9" ht="25.5" customHeight="1" hidden="1">
      <c r="A79" s="41">
        <v>64</v>
      </c>
      <c r="B79" s="123" t="s">
        <v>197</v>
      </c>
      <c r="C79" s="73">
        <v>828</v>
      </c>
      <c r="D79" s="74" t="s">
        <v>20</v>
      </c>
      <c r="E79" s="82">
        <v>120010600</v>
      </c>
      <c r="F79" s="73">
        <v>240</v>
      </c>
      <c r="G79" s="132" t="s">
        <v>255</v>
      </c>
      <c r="H79" s="132" t="s">
        <v>255</v>
      </c>
      <c r="I79" s="132" t="s">
        <v>255</v>
      </c>
    </row>
    <row r="80" spans="1:9" ht="71.25" customHeight="1">
      <c r="A80" s="41">
        <v>65</v>
      </c>
      <c r="B80" s="128" t="s">
        <v>30</v>
      </c>
      <c r="C80" s="73">
        <v>828</v>
      </c>
      <c r="D80" s="74" t="s">
        <v>20</v>
      </c>
      <c r="E80" s="82">
        <v>120081090</v>
      </c>
      <c r="F80" s="73"/>
      <c r="G80" s="130" t="str">
        <f aca="true" t="shared" si="12" ref="G80:I81">+G81</f>
        <v>262944,00</v>
      </c>
      <c r="H80" s="130" t="str">
        <f t="shared" si="12"/>
        <v>199400,00</v>
      </c>
      <c r="I80" s="130" t="str">
        <f t="shared" si="12"/>
        <v>204800,00</v>
      </c>
    </row>
    <row r="81" spans="1:9" ht="15" customHeight="1">
      <c r="A81" s="41">
        <v>66</v>
      </c>
      <c r="B81" s="123" t="s">
        <v>196</v>
      </c>
      <c r="C81" s="73">
        <v>828</v>
      </c>
      <c r="D81" s="74" t="s">
        <v>20</v>
      </c>
      <c r="E81" s="82">
        <v>120081090</v>
      </c>
      <c r="F81" s="73">
        <v>200</v>
      </c>
      <c r="G81" s="132" t="str">
        <f t="shared" si="12"/>
        <v>262944,00</v>
      </c>
      <c r="H81" s="132" t="str">
        <f t="shared" si="12"/>
        <v>199400,00</v>
      </c>
      <c r="I81" s="132" t="str">
        <f t="shared" si="12"/>
        <v>204800,00</v>
      </c>
    </row>
    <row r="82" spans="1:9" ht="25.5" customHeight="1">
      <c r="A82" s="41">
        <v>67</v>
      </c>
      <c r="B82" s="123" t="s">
        <v>197</v>
      </c>
      <c r="C82" s="73">
        <v>828</v>
      </c>
      <c r="D82" s="74" t="s">
        <v>20</v>
      </c>
      <c r="E82" s="82">
        <v>120081090</v>
      </c>
      <c r="F82" s="73">
        <v>240</v>
      </c>
      <c r="G82" s="132" t="s">
        <v>349</v>
      </c>
      <c r="H82" s="132" t="s">
        <v>290</v>
      </c>
      <c r="I82" s="132" t="s">
        <v>291</v>
      </c>
    </row>
    <row r="83" spans="1:9" ht="75" customHeight="1">
      <c r="A83" s="41">
        <v>68</v>
      </c>
      <c r="B83" s="129" t="s">
        <v>259</v>
      </c>
      <c r="C83" s="73">
        <v>828</v>
      </c>
      <c r="D83" s="74" t="s">
        <v>20</v>
      </c>
      <c r="E83" s="82" t="s">
        <v>256</v>
      </c>
      <c r="F83" s="73"/>
      <c r="G83" s="130" t="str">
        <f aca="true" t="shared" si="13" ref="G83:I84">+G84</f>
        <v>140143,00</v>
      </c>
      <c r="H83" s="130" t="str">
        <f t="shared" si="13"/>
        <v>0,00</v>
      </c>
      <c r="I83" s="130" t="str">
        <f t="shared" si="13"/>
        <v>0,00</v>
      </c>
    </row>
    <row r="84" spans="1:9" ht="18" customHeight="1">
      <c r="A84" s="41">
        <v>69</v>
      </c>
      <c r="B84" s="123" t="s">
        <v>196</v>
      </c>
      <c r="C84" s="73">
        <v>828</v>
      </c>
      <c r="D84" s="74" t="s">
        <v>20</v>
      </c>
      <c r="E84" s="82" t="s">
        <v>256</v>
      </c>
      <c r="F84" s="73">
        <v>200</v>
      </c>
      <c r="G84" s="132" t="str">
        <f t="shared" si="13"/>
        <v>140143,00</v>
      </c>
      <c r="H84" s="132" t="str">
        <f t="shared" si="13"/>
        <v>0,00</v>
      </c>
      <c r="I84" s="132" t="str">
        <f t="shared" si="13"/>
        <v>0,00</v>
      </c>
    </row>
    <row r="85" spans="1:9" ht="24.75" customHeight="1">
      <c r="A85" s="41">
        <v>70</v>
      </c>
      <c r="B85" s="123" t="s">
        <v>197</v>
      </c>
      <c r="C85" s="73">
        <v>828</v>
      </c>
      <c r="D85" s="74" t="s">
        <v>20</v>
      </c>
      <c r="E85" s="82" t="s">
        <v>256</v>
      </c>
      <c r="F85" s="73">
        <v>240</v>
      </c>
      <c r="G85" s="132" t="s">
        <v>344</v>
      </c>
      <c r="H85" s="132" t="s">
        <v>255</v>
      </c>
      <c r="I85" s="132" t="s">
        <v>255</v>
      </c>
    </row>
    <row r="86" spans="1:212" s="90" customFormat="1" ht="69" customHeight="1">
      <c r="A86" s="99">
        <v>71</v>
      </c>
      <c r="B86" s="129" t="s">
        <v>345</v>
      </c>
      <c r="C86" s="73">
        <v>828</v>
      </c>
      <c r="D86" s="74" t="s">
        <v>20</v>
      </c>
      <c r="E86" s="82" t="s">
        <v>257</v>
      </c>
      <c r="F86" s="41"/>
      <c r="G86" s="89" t="str">
        <f>+G87</f>
        <v>799900,00</v>
      </c>
      <c r="H86" s="132" t="s">
        <v>255</v>
      </c>
      <c r="I86" s="132" t="s">
        <v>255</v>
      </c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94"/>
      <c r="GD86" s="94"/>
      <c r="GE86" s="94"/>
      <c r="GF86" s="94"/>
      <c r="GG86" s="94"/>
      <c r="GH86" s="94"/>
      <c r="GI86" s="94"/>
      <c r="GJ86" s="94"/>
      <c r="GK86" s="94"/>
      <c r="GL86" s="94"/>
      <c r="GM86" s="94"/>
      <c r="GN86" s="94"/>
      <c r="GO86" s="94"/>
      <c r="GP86" s="94"/>
      <c r="GQ86" s="94"/>
      <c r="GR86" s="94"/>
      <c r="GS86" s="94"/>
      <c r="GT86" s="94"/>
      <c r="GU86" s="94"/>
      <c r="GV86" s="94"/>
      <c r="GW86" s="94"/>
      <c r="GX86" s="94"/>
      <c r="GY86" s="94"/>
      <c r="GZ86" s="94"/>
      <c r="HA86" s="94"/>
      <c r="HB86" s="94"/>
      <c r="HC86" s="94"/>
      <c r="HD86" s="94"/>
    </row>
    <row r="87" spans="1:9" ht="18" customHeight="1">
      <c r="A87" s="41">
        <v>72</v>
      </c>
      <c r="B87" s="123" t="s">
        <v>196</v>
      </c>
      <c r="C87" s="73">
        <v>828</v>
      </c>
      <c r="D87" s="74" t="s">
        <v>20</v>
      </c>
      <c r="E87" s="82" t="s">
        <v>257</v>
      </c>
      <c r="F87" s="73">
        <v>200</v>
      </c>
      <c r="G87" s="132" t="str">
        <f>+G88</f>
        <v>799900,00</v>
      </c>
      <c r="H87" s="132" t="str">
        <f>+H88</f>
        <v>0,00</v>
      </c>
      <c r="I87" s="132" t="str">
        <f>+I88</f>
        <v>0,00</v>
      </c>
    </row>
    <row r="88" spans="1:9" ht="25.5" customHeight="1">
      <c r="A88" s="41">
        <v>73</v>
      </c>
      <c r="B88" s="123" t="s">
        <v>197</v>
      </c>
      <c r="C88" s="73">
        <v>828</v>
      </c>
      <c r="D88" s="74" t="s">
        <v>20</v>
      </c>
      <c r="E88" s="82" t="s">
        <v>257</v>
      </c>
      <c r="F88" s="73">
        <v>240</v>
      </c>
      <c r="G88" s="132" t="s">
        <v>346</v>
      </c>
      <c r="H88" s="132" t="s">
        <v>255</v>
      </c>
      <c r="I88" s="132" t="s">
        <v>255</v>
      </c>
    </row>
    <row r="89" spans="1:212" s="90" customFormat="1" ht="64.5" customHeight="1">
      <c r="A89" s="99">
        <v>74</v>
      </c>
      <c r="B89" s="143" t="s">
        <v>348</v>
      </c>
      <c r="C89" s="73">
        <v>828</v>
      </c>
      <c r="D89" s="74" t="s">
        <v>20</v>
      </c>
      <c r="E89" s="82" t="s">
        <v>257</v>
      </c>
      <c r="F89" s="139"/>
      <c r="G89" s="140" t="str">
        <f>+G90</f>
        <v>900,80</v>
      </c>
      <c r="H89" s="140">
        <v>0</v>
      </c>
      <c r="I89" s="140">
        <v>0</v>
      </c>
      <c r="J89" s="141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4"/>
      <c r="ED89" s="94"/>
      <c r="EE89" s="94"/>
      <c r="EF89" s="94"/>
      <c r="EG89" s="94"/>
      <c r="EH89" s="94"/>
      <c r="EI89" s="94"/>
      <c r="EJ89" s="94"/>
      <c r="EK89" s="94"/>
      <c r="EL89" s="94"/>
      <c r="EM89" s="94"/>
      <c r="EN89" s="94"/>
      <c r="EO89" s="94"/>
      <c r="EP89" s="94"/>
      <c r="EQ89" s="94"/>
      <c r="ER89" s="94"/>
      <c r="ES89" s="94"/>
      <c r="ET89" s="94"/>
      <c r="EU89" s="94"/>
      <c r="EV89" s="94"/>
      <c r="EW89" s="94"/>
      <c r="EX89" s="94"/>
      <c r="EY89" s="94"/>
      <c r="EZ89" s="94"/>
      <c r="FA89" s="94"/>
      <c r="FB89" s="94"/>
      <c r="FC89" s="94"/>
      <c r="FD89" s="94"/>
      <c r="FE89" s="94"/>
      <c r="FF89" s="94"/>
      <c r="FG89" s="94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94"/>
      <c r="GD89" s="94"/>
      <c r="GE89" s="94"/>
      <c r="GF89" s="94"/>
      <c r="GG89" s="94"/>
      <c r="GH89" s="94"/>
      <c r="GI89" s="94"/>
      <c r="GJ89" s="94"/>
      <c r="GK89" s="94"/>
      <c r="GL89" s="94"/>
      <c r="GM89" s="94"/>
      <c r="GN89" s="94"/>
      <c r="GO89" s="94"/>
      <c r="GP89" s="94"/>
      <c r="GQ89" s="94"/>
      <c r="GR89" s="94"/>
      <c r="GS89" s="94"/>
      <c r="GT89" s="94"/>
      <c r="GU89" s="94"/>
      <c r="GV89" s="94"/>
      <c r="GW89" s="94"/>
      <c r="GX89" s="94"/>
      <c r="GY89" s="94"/>
      <c r="GZ89" s="94"/>
      <c r="HA89" s="94"/>
      <c r="HB89" s="94"/>
      <c r="HC89" s="94"/>
      <c r="HD89" s="94"/>
    </row>
    <row r="90" spans="1:9" ht="18" customHeight="1">
      <c r="A90" s="41">
        <v>75</v>
      </c>
      <c r="B90" s="123" t="s">
        <v>196</v>
      </c>
      <c r="C90" s="73">
        <v>828</v>
      </c>
      <c r="D90" s="74" t="s">
        <v>20</v>
      </c>
      <c r="E90" s="82" t="s">
        <v>257</v>
      </c>
      <c r="F90" s="73">
        <v>200</v>
      </c>
      <c r="G90" s="132" t="str">
        <f>+G91</f>
        <v>900,80</v>
      </c>
      <c r="H90" s="132" t="str">
        <f>+H91</f>
        <v>0,00</v>
      </c>
      <c r="I90" s="132" t="str">
        <f>+I91</f>
        <v>0,00</v>
      </c>
    </row>
    <row r="91" spans="1:9" ht="25.5" customHeight="1">
      <c r="A91" s="41">
        <v>76</v>
      </c>
      <c r="B91" s="123" t="s">
        <v>197</v>
      </c>
      <c r="C91" s="73">
        <v>828</v>
      </c>
      <c r="D91" s="74" t="s">
        <v>20</v>
      </c>
      <c r="E91" s="82" t="s">
        <v>257</v>
      </c>
      <c r="F91" s="73">
        <v>240</v>
      </c>
      <c r="G91" s="132" t="s">
        <v>347</v>
      </c>
      <c r="H91" s="132" t="s">
        <v>255</v>
      </c>
      <c r="I91" s="132" t="s">
        <v>255</v>
      </c>
    </row>
    <row r="92" spans="1:9" ht="17.25" customHeight="1">
      <c r="A92" s="41">
        <v>77</v>
      </c>
      <c r="B92" s="123" t="s">
        <v>155</v>
      </c>
      <c r="C92" s="73">
        <v>828</v>
      </c>
      <c r="D92" s="74" t="s">
        <v>162</v>
      </c>
      <c r="E92" s="82"/>
      <c r="F92" s="73"/>
      <c r="G92" s="130">
        <f>+G93+G99</f>
        <v>1256350.63</v>
      </c>
      <c r="H92" s="130">
        <f>+H93+H99</f>
        <v>1206538</v>
      </c>
      <c r="I92" s="130">
        <f>+I93+I99</f>
        <v>1204800</v>
      </c>
    </row>
    <row r="93" spans="1:9" ht="16.5" customHeight="1">
      <c r="A93" s="41">
        <v>78</v>
      </c>
      <c r="B93" s="123" t="s">
        <v>117</v>
      </c>
      <c r="C93" s="73">
        <v>828</v>
      </c>
      <c r="D93" s="74" t="s">
        <v>118</v>
      </c>
      <c r="E93" s="82"/>
      <c r="F93" s="73"/>
      <c r="G93" s="131" t="str">
        <f>G94</f>
        <v>743770,00</v>
      </c>
      <c r="H93" s="131" t="str">
        <f>H94</f>
        <v>653770,00</v>
      </c>
      <c r="I93" s="131" t="str">
        <f>I94</f>
        <v>653770,00</v>
      </c>
    </row>
    <row r="94" spans="1:9" ht="30" customHeight="1">
      <c r="A94" s="41">
        <v>79</v>
      </c>
      <c r="B94" s="123" t="s">
        <v>76</v>
      </c>
      <c r="C94" s="73">
        <v>828</v>
      </c>
      <c r="D94" s="74" t="s">
        <v>118</v>
      </c>
      <c r="E94" s="82">
        <v>100000000</v>
      </c>
      <c r="F94" s="73"/>
      <c r="G94" s="131" t="str">
        <f>+G95</f>
        <v>743770,00</v>
      </c>
      <c r="H94" s="131" t="str">
        <f>+H95</f>
        <v>653770,00</v>
      </c>
      <c r="I94" s="131" t="str">
        <f>+I95</f>
        <v>653770,00</v>
      </c>
    </row>
    <row r="95" spans="1:9" ht="18.75" customHeight="1">
      <c r="A95" s="41">
        <v>80</v>
      </c>
      <c r="B95" s="123" t="s">
        <v>81</v>
      </c>
      <c r="C95" s="73">
        <v>828</v>
      </c>
      <c r="D95" s="74" t="s">
        <v>118</v>
      </c>
      <c r="E95" s="82">
        <v>110000000</v>
      </c>
      <c r="F95" s="73"/>
      <c r="G95" s="131" t="str">
        <f>G96</f>
        <v>743770,00</v>
      </c>
      <c r="H95" s="131" t="str">
        <f>H96</f>
        <v>653770,00</v>
      </c>
      <c r="I95" s="131" t="str">
        <f>I96</f>
        <v>653770,00</v>
      </c>
    </row>
    <row r="96" spans="1:9" ht="54" customHeight="1">
      <c r="A96" s="41">
        <v>81</v>
      </c>
      <c r="B96" s="123" t="s">
        <v>80</v>
      </c>
      <c r="C96" s="73">
        <v>828</v>
      </c>
      <c r="D96" s="74" t="s">
        <v>118</v>
      </c>
      <c r="E96" s="82">
        <v>110083010</v>
      </c>
      <c r="F96" s="73"/>
      <c r="G96" s="131" t="str">
        <f>+G97</f>
        <v>743770,00</v>
      </c>
      <c r="H96" s="131" t="str">
        <f>+H97</f>
        <v>653770,00</v>
      </c>
      <c r="I96" s="131" t="str">
        <f>+I97</f>
        <v>653770,00</v>
      </c>
    </row>
    <row r="97" spans="1:9" ht="15.75" customHeight="1">
      <c r="A97" s="41">
        <v>82</v>
      </c>
      <c r="B97" s="123" t="s">
        <v>7</v>
      </c>
      <c r="C97" s="73">
        <v>828</v>
      </c>
      <c r="D97" s="74" t="s">
        <v>118</v>
      </c>
      <c r="E97" s="82">
        <v>110083010</v>
      </c>
      <c r="F97" s="73">
        <v>200</v>
      </c>
      <c r="G97" s="131" t="str">
        <f>G98</f>
        <v>743770,00</v>
      </c>
      <c r="H97" s="131" t="str">
        <f>H98</f>
        <v>653770,00</v>
      </c>
      <c r="I97" s="131" t="str">
        <f>I98</f>
        <v>653770,00</v>
      </c>
    </row>
    <row r="98" spans="1:9" ht="31.5" customHeight="1">
      <c r="A98" s="41">
        <v>83</v>
      </c>
      <c r="B98" s="123" t="s">
        <v>8</v>
      </c>
      <c r="C98" s="73">
        <v>828</v>
      </c>
      <c r="D98" s="74" t="s">
        <v>118</v>
      </c>
      <c r="E98" s="82">
        <v>110083010</v>
      </c>
      <c r="F98" s="73">
        <v>240</v>
      </c>
      <c r="G98" s="131" t="s">
        <v>312</v>
      </c>
      <c r="H98" s="131" t="s">
        <v>316</v>
      </c>
      <c r="I98" s="131" t="s">
        <v>316</v>
      </c>
    </row>
    <row r="99" spans="1:9" ht="14.25" customHeight="1">
      <c r="A99" s="41">
        <v>84</v>
      </c>
      <c r="B99" s="123" t="s">
        <v>156</v>
      </c>
      <c r="C99" s="73">
        <v>828</v>
      </c>
      <c r="D99" s="74" t="s">
        <v>163</v>
      </c>
      <c r="E99" s="82"/>
      <c r="F99" s="74"/>
      <c r="G99" s="89">
        <f>+G100+G105+G108</f>
        <v>512580.63</v>
      </c>
      <c r="H99" s="89">
        <f>+H100+H105+H108</f>
        <v>552768</v>
      </c>
      <c r="I99" s="89">
        <f>+I100+I105+I108</f>
        <v>551030</v>
      </c>
    </row>
    <row r="100" spans="1:9" ht="27.75" customHeight="1">
      <c r="A100" s="41">
        <v>85</v>
      </c>
      <c r="B100" s="123" t="s">
        <v>76</v>
      </c>
      <c r="C100" s="73">
        <v>828</v>
      </c>
      <c r="D100" s="74" t="s">
        <v>163</v>
      </c>
      <c r="E100" s="82">
        <v>100000000</v>
      </c>
      <c r="F100" s="74"/>
      <c r="G100" s="131" t="str">
        <f>+G101</f>
        <v>411759,63</v>
      </c>
      <c r="H100" s="131" t="str">
        <f aca="true" t="shared" si="14" ref="H100:I103">+H101</f>
        <v>406947,00</v>
      </c>
      <c r="I100" s="131" t="str">
        <f t="shared" si="14"/>
        <v>406947,00</v>
      </c>
    </row>
    <row r="101" spans="1:9" ht="17.25" customHeight="1">
      <c r="A101" s="41">
        <v>86</v>
      </c>
      <c r="B101" s="123" t="s">
        <v>81</v>
      </c>
      <c r="C101" s="73">
        <v>828</v>
      </c>
      <c r="D101" s="74" t="s">
        <v>163</v>
      </c>
      <c r="E101" s="82">
        <v>110000000</v>
      </c>
      <c r="F101" s="74"/>
      <c r="G101" s="131" t="str">
        <f>+G102</f>
        <v>411759,63</v>
      </c>
      <c r="H101" s="131" t="str">
        <f t="shared" si="14"/>
        <v>406947,00</v>
      </c>
      <c r="I101" s="131" t="str">
        <f t="shared" si="14"/>
        <v>406947,00</v>
      </c>
    </row>
    <row r="102" spans="1:9" ht="41.25" customHeight="1">
      <c r="A102" s="41">
        <v>87</v>
      </c>
      <c r="B102" s="123" t="s">
        <v>107</v>
      </c>
      <c r="C102" s="73">
        <v>828</v>
      </c>
      <c r="D102" s="74" t="s">
        <v>163</v>
      </c>
      <c r="E102" s="82">
        <v>110081010</v>
      </c>
      <c r="F102" s="74"/>
      <c r="G102" s="131" t="str">
        <f>+G103</f>
        <v>411759,63</v>
      </c>
      <c r="H102" s="131" t="str">
        <f t="shared" si="14"/>
        <v>406947,00</v>
      </c>
      <c r="I102" s="131" t="str">
        <f t="shared" si="14"/>
        <v>406947,00</v>
      </c>
    </row>
    <row r="103" spans="1:9" ht="17.25" customHeight="1">
      <c r="A103" s="41">
        <v>88</v>
      </c>
      <c r="B103" s="123" t="s">
        <v>7</v>
      </c>
      <c r="C103" s="73">
        <v>828</v>
      </c>
      <c r="D103" s="74" t="s">
        <v>163</v>
      </c>
      <c r="E103" s="82">
        <v>110081010</v>
      </c>
      <c r="F103" s="74" t="s">
        <v>110</v>
      </c>
      <c r="G103" s="131" t="str">
        <f>+G104</f>
        <v>411759,63</v>
      </c>
      <c r="H103" s="131" t="str">
        <f t="shared" si="14"/>
        <v>406947,00</v>
      </c>
      <c r="I103" s="131" t="str">
        <f t="shared" si="14"/>
        <v>406947,00</v>
      </c>
    </row>
    <row r="104" spans="1:9" ht="29.25" customHeight="1">
      <c r="A104" s="41">
        <v>89</v>
      </c>
      <c r="B104" s="123" t="s">
        <v>8</v>
      </c>
      <c r="C104" s="73">
        <v>828</v>
      </c>
      <c r="D104" s="74" t="s">
        <v>163</v>
      </c>
      <c r="E104" s="82">
        <v>110081010</v>
      </c>
      <c r="F104" s="74" t="s">
        <v>111</v>
      </c>
      <c r="G104" s="131" t="s">
        <v>350</v>
      </c>
      <c r="H104" s="131" t="s">
        <v>311</v>
      </c>
      <c r="I104" s="131" t="s">
        <v>311</v>
      </c>
    </row>
    <row r="105" spans="1:9" ht="54" customHeight="1">
      <c r="A105" s="41">
        <v>90</v>
      </c>
      <c r="B105" s="123" t="s">
        <v>51</v>
      </c>
      <c r="C105" s="73">
        <v>828</v>
      </c>
      <c r="D105" s="74" t="s">
        <v>163</v>
      </c>
      <c r="E105" s="82">
        <v>110081040</v>
      </c>
      <c r="F105" s="74"/>
      <c r="G105" s="131" t="str">
        <f aca="true" t="shared" si="15" ref="G105:I106">+G106</f>
        <v>24981,00</v>
      </c>
      <c r="H105" s="131" t="str">
        <f t="shared" si="15"/>
        <v>39981,00</v>
      </c>
      <c r="I105" s="131" t="str">
        <f t="shared" si="15"/>
        <v>39981,00</v>
      </c>
    </row>
    <row r="106" spans="1:9" ht="14.25" customHeight="1">
      <c r="A106" s="41">
        <v>91</v>
      </c>
      <c r="B106" s="123" t="s">
        <v>7</v>
      </c>
      <c r="C106" s="73">
        <v>828</v>
      </c>
      <c r="D106" s="74" t="s">
        <v>163</v>
      </c>
      <c r="E106" s="82">
        <v>110081040</v>
      </c>
      <c r="F106" s="74" t="s">
        <v>110</v>
      </c>
      <c r="G106" s="131" t="str">
        <f t="shared" si="15"/>
        <v>24981,00</v>
      </c>
      <c r="H106" s="131" t="str">
        <f t="shared" si="15"/>
        <v>39981,00</v>
      </c>
      <c r="I106" s="131" t="str">
        <f t="shared" si="15"/>
        <v>39981,00</v>
      </c>
    </row>
    <row r="107" spans="1:9" ht="29.25" customHeight="1">
      <c r="A107" s="41">
        <v>92</v>
      </c>
      <c r="B107" s="123" t="s">
        <v>8</v>
      </c>
      <c r="C107" s="73">
        <v>828</v>
      </c>
      <c r="D107" s="74" t="s">
        <v>163</v>
      </c>
      <c r="E107" s="82">
        <v>110081040</v>
      </c>
      <c r="F107" s="74" t="s">
        <v>111</v>
      </c>
      <c r="G107" s="131" t="s">
        <v>310</v>
      </c>
      <c r="H107" s="131" t="s">
        <v>293</v>
      </c>
      <c r="I107" s="131" t="s">
        <v>293</v>
      </c>
    </row>
    <row r="108" spans="1:9" ht="54" customHeight="1">
      <c r="A108" s="41">
        <v>93</v>
      </c>
      <c r="B108" s="123" t="s">
        <v>82</v>
      </c>
      <c r="C108" s="73">
        <v>828</v>
      </c>
      <c r="D108" s="74" t="s">
        <v>163</v>
      </c>
      <c r="E108" s="82">
        <v>110081050</v>
      </c>
      <c r="F108" s="74"/>
      <c r="G108" s="131" t="str">
        <f aca="true" t="shared" si="16" ref="G108:I109">+G109</f>
        <v>75840,00</v>
      </c>
      <c r="H108" s="131" t="str">
        <f t="shared" si="16"/>
        <v>105840,00</v>
      </c>
      <c r="I108" s="131" t="str">
        <f t="shared" si="16"/>
        <v>104102,00</v>
      </c>
    </row>
    <row r="109" spans="1:9" ht="15.75" customHeight="1">
      <c r="A109" s="41">
        <v>94</v>
      </c>
      <c r="B109" s="123" t="s">
        <v>7</v>
      </c>
      <c r="C109" s="73">
        <v>828</v>
      </c>
      <c r="D109" s="74" t="s">
        <v>163</v>
      </c>
      <c r="E109" s="82">
        <v>110081050</v>
      </c>
      <c r="F109" s="74" t="s">
        <v>110</v>
      </c>
      <c r="G109" s="131" t="str">
        <f t="shared" si="16"/>
        <v>75840,00</v>
      </c>
      <c r="H109" s="131" t="str">
        <f t="shared" si="16"/>
        <v>105840,00</v>
      </c>
      <c r="I109" s="131" t="str">
        <f t="shared" si="16"/>
        <v>104102,00</v>
      </c>
    </row>
    <row r="110" spans="1:9" ht="24" customHeight="1">
      <c r="A110" s="41">
        <v>95</v>
      </c>
      <c r="B110" s="123" t="s">
        <v>8</v>
      </c>
      <c r="C110" s="73">
        <v>828</v>
      </c>
      <c r="D110" s="74" t="s">
        <v>163</v>
      </c>
      <c r="E110" s="82">
        <v>110081050</v>
      </c>
      <c r="F110" s="74" t="s">
        <v>111</v>
      </c>
      <c r="G110" s="131" t="s">
        <v>309</v>
      </c>
      <c r="H110" s="131" t="s">
        <v>292</v>
      </c>
      <c r="I110" s="131" t="s">
        <v>319</v>
      </c>
    </row>
    <row r="111" spans="1:33" ht="12.75">
      <c r="A111" s="41">
        <v>96</v>
      </c>
      <c r="B111" s="60" t="s">
        <v>121</v>
      </c>
      <c r="C111" s="73">
        <v>828</v>
      </c>
      <c r="D111" s="74" t="s">
        <v>164</v>
      </c>
      <c r="E111" s="83"/>
      <c r="F111" s="76"/>
      <c r="G111" s="133" t="str">
        <f aca="true" t="shared" si="17" ref="G111:I112">+G112</f>
        <v>852170,00</v>
      </c>
      <c r="H111" s="133" t="str">
        <f t="shared" si="17"/>
        <v>852170,00</v>
      </c>
      <c r="I111" s="134" t="str">
        <f>+I112</f>
        <v>852170,00</v>
      </c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</row>
    <row r="112" spans="1:33" ht="13.5" customHeight="1">
      <c r="A112" s="41">
        <v>97</v>
      </c>
      <c r="B112" s="60" t="s">
        <v>157</v>
      </c>
      <c r="C112" s="73">
        <v>828</v>
      </c>
      <c r="D112" s="74" t="s">
        <v>165</v>
      </c>
      <c r="E112" s="83"/>
      <c r="F112" s="75"/>
      <c r="G112" s="133" t="str">
        <f t="shared" si="17"/>
        <v>852170,00</v>
      </c>
      <c r="H112" s="133" t="str">
        <f t="shared" si="17"/>
        <v>852170,00</v>
      </c>
      <c r="I112" s="133" t="str">
        <f t="shared" si="17"/>
        <v>852170,00</v>
      </c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</row>
    <row r="113" spans="1:34" ht="27.75" customHeight="1">
      <c r="A113" s="41">
        <v>98</v>
      </c>
      <c r="B113" s="123" t="s">
        <v>214</v>
      </c>
      <c r="C113" s="73">
        <v>828</v>
      </c>
      <c r="D113" s="74" t="s">
        <v>165</v>
      </c>
      <c r="E113" s="82">
        <v>100000000</v>
      </c>
      <c r="F113" s="52"/>
      <c r="G113" s="133" t="str">
        <f>G114</f>
        <v>852170,00</v>
      </c>
      <c r="H113" s="133" t="str">
        <f aca="true" t="shared" si="18" ref="H113:I116">H114</f>
        <v>852170,00</v>
      </c>
      <c r="I113" s="133" t="str">
        <f t="shared" si="18"/>
        <v>852170,00</v>
      </c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6"/>
    </row>
    <row r="114" spans="1:34" ht="12.75">
      <c r="A114" s="41">
        <v>99</v>
      </c>
      <c r="B114" s="123" t="s">
        <v>215</v>
      </c>
      <c r="C114" s="73">
        <v>828</v>
      </c>
      <c r="D114" s="74" t="s">
        <v>165</v>
      </c>
      <c r="E114" s="58" t="s">
        <v>217</v>
      </c>
      <c r="F114" s="52"/>
      <c r="G114" s="133" t="str">
        <f>G115</f>
        <v>852170,00</v>
      </c>
      <c r="H114" s="133" t="str">
        <f t="shared" si="18"/>
        <v>852170,00</v>
      </c>
      <c r="I114" s="133" t="str">
        <f t="shared" si="18"/>
        <v>852170,00</v>
      </c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6"/>
    </row>
    <row r="115" spans="1:34" ht="90" customHeight="1">
      <c r="A115" s="41">
        <v>100</v>
      </c>
      <c r="B115" s="123" t="s">
        <v>216</v>
      </c>
      <c r="C115" s="73">
        <v>828</v>
      </c>
      <c r="D115" s="74" t="s">
        <v>165</v>
      </c>
      <c r="E115" s="74" t="s">
        <v>217</v>
      </c>
      <c r="F115" s="52"/>
      <c r="G115" s="133" t="str">
        <f>G116</f>
        <v>852170,00</v>
      </c>
      <c r="H115" s="133" t="str">
        <f t="shared" si="18"/>
        <v>852170,00</v>
      </c>
      <c r="I115" s="133" t="str">
        <f t="shared" si="18"/>
        <v>852170,00</v>
      </c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6"/>
    </row>
    <row r="116" spans="1:34" ht="12.75">
      <c r="A116" s="41">
        <v>101</v>
      </c>
      <c r="B116" s="123" t="s">
        <v>210</v>
      </c>
      <c r="C116" s="73">
        <v>828</v>
      </c>
      <c r="D116" s="74" t="s">
        <v>165</v>
      </c>
      <c r="E116" s="74" t="s">
        <v>218</v>
      </c>
      <c r="F116" s="41">
        <v>500</v>
      </c>
      <c r="G116" s="133" t="str">
        <f>G117</f>
        <v>852170,00</v>
      </c>
      <c r="H116" s="133" t="str">
        <f t="shared" si="18"/>
        <v>852170,00</v>
      </c>
      <c r="I116" s="133" t="str">
        <f t="shared" si="18"/>
        <v>852170,00</v>
      </c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88"/>
    </row>
    <row r="117" spans="1:34" ht="12.75">
      <c r="A117" s="41">
        <v>102</v>
      </c>
      <c r="B117" s="123" t="s">
        <v>147</v>
      </c>
      <c r="C117" s="73">
        <v>828</v>
      </c>
      <c r="D117" s="74" t="s">
        <v>165</v>
      </c>
      <c r="E117" s="74" t="s">
        <v>218</v>
      </c>
      <c r="F117" s="41">
        <v>540</v>
      </c>
      <c r="G117" s="133" t="s">
        <v>294</v>
      </c>
      <c r="H117" s="133" t="s">
        <v>294</v>
      </c>
      <c r="I117" s="133" t="s">
        <v>294</v>
      </c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88"/>
    </row>
    <row r="118" spans="1:34" ht="12.75">
      <c r="A118" s="41">
        <v>103</v>
      </c>
      <c r="B118" s="123" t="s">
        <v>237</v>
      </c>
      <c r="C118" s="73">
        <v>828</v>
      </c>
      <c r="D118" s="74" t="s">
        <v>239</v>
      </c>
      <c r="E118" s="74"/>
      <c r="F118" s="41"/>
      <c r="G118" s="133" t="str">
        <f aca="true" t="shared" si="19" ref="G118:I123">G119</f>
        <v>98763,84</v>
      </c>
      <c r="H118" s="133" t="str">
        <f t="shared" si="19"/>
        <v>98763,84</v>
      </c>
      <c r="I118" s="133" t="str">
        <f t="shared" si="19"/>
        <v>98763,84</v>
      </c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88"/>
    </row>
    <row r="119" spans="1:34" ht="12.75">
      <c r="A119" s="41">
        <v>104</v>
      </c>
      <c r="B119" s="123" t="s">
        <v>238</v>
      </c>
      <c r="C119" s="73">
        <v>828</v>
      </c>
      <c r="D119" s="74" t="s">
        <v>240</v>
      </c>
      <c r="E119" s="135"/>
      <c r="F119" s="41"/>
      <c r="G119" s="133" t="str">
        <f t="shared" si="19"/>
        <v>98763,84</v>
      </c>
      <c r="H119" s="133" t="str">
        <f t="shared" si="19"/>
        <v>98763,84</v>
      </c>
      <c r="I119" s="133" t="str">
        <f t="shared" si="19"/>
        <v>98763,84</v>
      </c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88"/>
    </row>
    <row r="120" spans="1:34" ht="25.5">
      <c r="A120" s="41">
        <v>105</v>
      </c>
      <c r="B120" s="123" t="s">
        <v>76</v>
      </c>
      <c r="C120" s="73">
        <v>828</v>
      </c>
      <c r="D120" s="74" t="s">
        <v>240</v>
      </c>
      <c r="E120" s="82">
        <v>100000000</v>
      </c>
      <c r="F120" s="41"/>
      <c r="G120" s="133" t="str">
        <f t="shared" si="19"/>
        <v>98763,84</v>
      </c>
      <c r="H120" s="133" t="str">
        <f t="shared" si="19"/>
        <v>98763,84</v>
      </c>
      <c r="I120" s="133" t="str">
        <f t="shared" si="19"/>
        <v>98763,84</v>
      </c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88"/>
    </row>
    <row r="121" spans="1:34" ht="12.75">
      <c r="A121" s="41">
        <v>106</v>
      </c>
      <c r="B121" s="123" t="s">
        <v>215</v>
      </c>
      <c r="C121" s="73">
        <v>828</v>
      </c>
      <c r="D121" s="74" t="s">
        <v>240</v>
      </c>
      <c r="E121" s="74" t="s">
        <v>242</v>
      </c>
      <c r="F121" s="41"/>
      <c r="G121" s="133" t="str">
        <f t="shared" si="19"/>
        <v>98763,84</v>
      </c>
      <c r="H121" s="133" t="str">
        <f t="shared" si="19"/>
        <v>98763,84</v>
      </c>
      <c r="I121" s="133" t="str">
        <f t="shared" si="19"/>
        <v>98763,84</v>
      </c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88"/>
    </row>
    <row r="122" spans="1:34" ht="102">
      <c r="A122" s="41">
        <v>107</v>
      </c>
      <c r="B122" s="123" t="s">
        <v>241</v>
      </c>
      <c r="C122" s="73">
        <v>828</v>
      </c>
      <c r="D122" s="74" t="s">
        <v>240</v>
      </c>
      <c r="E122" s="74" t="s">
        <v>242</v>
      </c>
      <c r="F122" s="41"/>
      <c r="G122" s="133" t="str">
        <f t="shared" si="19"/>
        <v>98763,84</v>
      </c>
      <c r="H122" s="133" t="str">
        <f t="shared" si="19"/>
        <v>98763,84</v>
      </c>
      <c r="I122" s="133" t="str">
        <f t="shared" si="19"/>
        <v>98763,84</v>
      </c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88"/>
    </row>
    <row r="123" spans="1:34" ht="12.75">
      <c r="A123" s="41">
        <v>108</v>
      </c>
      <c r="B123" s="123" t="s">
        <v>210</v>
      </c>
      <c r="C123" s="73">
        <v>828</v>
      </c>
      <c r="D123" s="74" t="s">
        <v>240</v>
      </c>
      <c r="E123" s="74" t="s">
        <v>242</v>
      </c>
      <c r="F123" s="41">
        <v>500</v>
      </c>
      <c r="G123" s="133" t="str">
        <f t="shared" si="19"/>
        <v>98763,84</v>
      </c>
      <c r="H123" s="133" t="str">
        <f t="shared" si="19"/>
        <v>98763,84</v>
      </c>
      <c r="I123" s="133" t="str">
        <f t="shared" si="19"/>
        <v>98763,84</v>
      </c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88"/>
    </row>
    <row r="124" spans="1:34" ht="12.75">
      <c r="A124" s="41">
        <v>109</v>
      </c>
      <c r="B124" s="123" t="s">
        <v>147</v>
      </c>
      <c r="C124" s="73">
        <v>828</v>
      </c>
      <c r="D124" s="74" t="s">
        <v>240</v>
      </c>
      <c r="E124" s="74" t="s">
        <v>242</v>
      </c>
      <c r="F124" s="41">
        <v>540</v>
      </c>
      <c r="G124" s="133" t="s">
        <v>295</v>
      </c>
      <c r="H124" s="133" t="s">
        <v>295</v>
      </c>
      <c r="I124" s="133" t="s">
        <v>295</v>
      </c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88"/>
    </row>
    <row r="125" spans="1:34" ht="25.5">
      <c r="A125" s="41">
        <v>110</v>
      </c>
      <c r="B125" s="123" t="s">
        <v>211</v>
      </c>
      <c r="C125" s="73">
        <v>828</v>
      </c>
      <c r="D125" s="41">
        <v>1400</v>
      </c>
      <c r="E125" s="74" t="s">
        <v>242</v>
      </c>
      <c r="F125" s="52"/>
      <c r="G125" s="136" t="str">
        <f aca="true" t="shared" si="20" ref="G125:I130">G126</f>
        <v>26404,00</v>
      </c>
      <c r="H125" s="136" t="str">
        <f t="shared" si="20"/>
        <v>26404,00</v>
      </c>
      <c r="I125" s="136" t="str">
        <f t="shared" si="20"/>
        <v>26404,00</v>
      </c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6"/>
    </row>
    <row r="126" spans="1:34" ht="15" customHeight="1">
      <c r="A126" s="41">
        <v>111</v>
      </c>
      <c r="B126" s="123" t="s">
        <v>220</v>
      </c>
      <c r="C126" s="73">
        <v>828</v>
      </c>
      <c r="D126" s="41">
        <v>1403</v>
      </c>
      <c r="E126" s="74" t="s">
        <v>242</v>
      </c>
      <c r="F126" s="52"/>
      <c r="G126" s="136" t="str">
        <f t="shared" si="20"/>
        <v>26404,00</v>
      </c>
      <c r="H126" s="136" t="str">
        <f t="shared" si="20"/>
        <v>26404,00</v>
      </c>
      <c r="I126" s="136" t="str">
        <f t="shared" si="20"/>
        <v>26404,00</v>
      </c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6"/>
    </row>
    <row r="127" spans="1:34" ht="12.75">
      <c r="A127" s="41">
        <v>112</v>
      </c>
      <c r="B127" s="123" t="s">
        <v>3</v>
      </c>
      <c r="C127" s="73">
        <v>828</v>
      </c>
      <c r="D127" s="41">
        <v>1403</v>
      </c>
      <c r="E127" s="41">
        <v>8100000000</v>
      </c>
      <c r="F127" s="52"/>
      <c r="G127" s="136" t="str">
        <f t="shared" si="20"/>
        <v>26404,00</v>
      </c>
      <c r="H127" s="136" t="str">
        <f t="shared" si="20"/>
        <v>26404,00</v>
      </c>
      <c r="I127" s="136" t="str">
        <f t="shared" si="20"/>
        <v>26404,00</v>
      </c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6"/>
    </row>
    <row r="128" spans="1:34" ht="12.75">
      <c r="A128" s="41">
        <v>113</v>
      </c>
      <c r="B128" s="123" t="s">
        <v>4</v>
      </c>
      <c r="C128" s="73">
        <v>828</v>
      </c>
      <c r="D128" s="41">
        <v>1403</v>
      </c>
      <c r="E128" s="41">
        <v>8110000000</v>
      </c>
      <c r="F128" s="52"/>
      <c r="G128" s="136" t="str">
        <f t="shared" si="20"/>
        <v>26404,00</v>
      </c>
      <c r="H128" s="136" t="str">
        <f t="shared" si="20"/>
        <v>26404,00</v>
      </c>
      <c r="I128" s="136" t="str">
        <f t="shared" si="20"/>
        <v>26404,00</v>
      </c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6"/>
    </row>
    <row r="129" spans="1:34" ht="65.25" customHeight="1">
      <c r="A129" s="41">
        <v>114</v>
      </c>
      <c r="B129" s="123" t="s">
        <v>219</v>
      </c>
      <c r="C129" s="73">
        <v>828</v>
      </c>
      <c r="D129" s="73">
        <v>1403</v>
      </c>
      <c r="E129" s="73">
        <v>8110082090</v>
      </c>
      <c r="F129" s="98"/>
      <c r="G129" s="133" t="str">
        <f t="shared" si="20"/>
        <v>26404,00</v>
      </c>
      <c r="H129" s="133" t="str">
        <f t="shared" si="20"/>
        <v>26404,00</v>
      </c>
      <c r="I129" s="133" t="str">
        <f t="shared" si="20"/>
        <v>26404,00</v>
      </c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6"/>
    </row>
    <row r="130" spans="1:34" ht="12.75">
      <c r="A130" s="41">
        <v>115</v>
      </c>
      <c r="B130" s="123" t="s">
        <v>210</v>
      </c>
      <c r="C130" s="73">
        <v>828</v>
      </c>
      <c r="D130" s="41">
        <v>1403</v>
      </c>
      <c r="E130" s="73">
        <v>8110082090</v>
      </c>
      <c r="F130" s="41">
        <v>500</v>
      </c>
      <c r="G130" s="136" t="str">
        <f t="shared" si="20"/>
        <v>26404,00</v>
      </c>
      <c r="H130" s="136" t="str">
        <f t="shared" si="20"/>
        <v>26404,00</v>
      </c>
      <c r="I130" s="136" t="str">
        <f t="shared" si="20"/>
        <v>26404,00</v>
      </c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6"/>
    </row>
    <row r="131" spans="1:34" ht="12.75">
      <c r="A131" s="41">
        <v>116</v>
      </c>
      <c r="B131" s="123" t="s">
        <v>147</v>
      </c>
      <c r="C131" s="73">
        <v>828</v>
      </c>
      <c r="D131" s="41">
        <v>1403</v>
      </c>
      <c r="E131" s="73">
        <v>8110082090</v>
      </c>
      <c r="F131" s="41">
        <v>540</v>
      </c>
      <c r="G131" s="136" t="s">
        <v>260</v>
      </c>
      <c r="H131" s="136" t="s">
        <v>260</v>
      </c>
      <c r="I131" s="136" t="s">
        <v>260</v>
      </c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6"/>
    </row>
    <row r="132" spans="1:34" ht="12.75">
      <c r="A132" s="41">
        <v>117</v>
      </c>
      <c r="B132" s="123" t="s">
        <v>206</v>
      </c>
      <c r="C132" s="73"/>
      <c r="D132" s="41"/>
      <c r="E132" s="73"/>
      <c r="F132" s="41"/>
      <c r="G132" s="136"/>
      <c r="H132" s="136" t="s">
        <v>307</v>
      </c>
      <c r="I132" s="136" t="s">
        <v>308</v>
      </c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</row>
    <row r="133" spans="1:33" ht="12.75">
      <c r="A133" s="156" t="s">
        <v>207</v>
      </c>
      <c r="B133" s="170"/>
      <c r="C133" s="73"/>
      <c r="D133" s="77"/>
      <c r="E133" s="74"/>
      <c r="F133" s="73"/>
      <c r="G133" s="89">
        <f>+G48+G14+G57+G73+G92+G111+G118+G125</f>
        <v>8796802.49</v>
      </c>
      <c r="H133" s="89">
        <f>+H14+H48+H57+H73+H92+H111+H118+H125+H132</f>
        <v>7735592</v>
      </c>
      <c r="I133" s="89">
        <f>+I14+I48+I57+I73+I92+I111+I118+I125+I132</f>
        <v>7685103</v>
      </c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</row>
    <row r="134" spans="1:33" ht="12.75">
      <c r="A134" s="103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</row>
    <row r="135" spans="1:33" ht="12.75">
      <c r="A135" s="103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</row>
    <row r="136" spans="1:33" ht="12.75">
      <c r="A136" s="103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</row>
    <row r="137" spans="11:33" ht="12.75"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</row>
    <row r="138" spans="11:33" ht="12.75"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</row>
    <row r="139" spans="11:33" ht="12.75"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</row>
    <row r="140" spans="11:33" ht="12.75"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</row>
    <row r="141" spans="11:33" ht="12.75"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</row>
    <row r="142" spans="11:33" ht="12.75"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</row>
    <row r="143" spans="11:33" ht="12.75"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</row>
    <row r="144" spans="11:33" ht="12.75"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</row>
    <row r="145" spans="11:33" ht="12.75"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</row>
    <row r="146" spans="11:33" ht="12.75"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</row>
    <row r="147" spans="11:33" ht="12.75"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</row>
    <row r="148" spans="11:33" ht="12.75"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</row>
    <row r="149" spans="11:33" ht="12.75"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</row>
    <row r="150" spans="11:33" ht="12.75"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</row>
    <row r="151" spans="11:33" ht="12.75"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</row>
    <row r="152" spans="11:33" ht="12.75"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</row>
    <row r="153" spans="11:33" ht="12.75"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</row>
    <row r="154" spans="11:33" ht="12.75"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</row>
    <row r="155" spans="11:33" ht="12.75"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</row>
    <row r="156" spans="11:33" ht="12.75"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</row>
    <row r="157" spans="11:33" ht="12.75"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</row>
    <row r="158" spans="11:33" ht="12.75"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</row>
    <row r="159" spans="11:33" ht="12.75"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</row>
    <row r="160" spans="11:33" ht="12.75"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</row>
    <row r="161" spans="11:33" ht="12.75"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</row>
    <row r="162" spans="11:33" ht="12.75"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</row>
    <row r="163" spans="11:33" ht="12.75"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</row>
    <row r="164" spans="11:33" ht="12.75"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</row>
    <row r="165" spans="11:33" ht="12.75"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</row>
    <row r="166" spans="11:33" ht="12.75"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</row>
    <row r="167" spans="11:33" ht="12.75"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</row>
    <row r="168" spans="11:33" ht="12.75"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</row>
    <row r="169" spans="11:33" ht="12.75"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</row>
    <row r="170" spans="11:33" ht="12.75"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</row>
    <row r="171" spans="11:33" ht="12.75"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</row>
    <row r="172" spans="11:33" ht="12.75"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</row>
    <row r="173" spans="11:33" ht="12.75"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</row>
    <row r="174" spans="11:33" ht="12.75"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</row>
    <row r="175" spans="11:33" ht="12.75"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</row>
    <row r="176" spans="11:33" ht="12.75"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</row>
    <row r="177" spans="11:33" ht="12.75"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</row>
    <row r="178" spans="11:33" ht="12.75"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</row>
    <row r="179" spans="11:33" ht="12.75"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</row>
    <row r="180" spans="11:33" ht="12.75"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</row>
    <row r="181" spans="11:33" ht="12.75"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</row>
    <row r="182" spans="11:33" ht="12.75"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</row>
    <row r="183" spans="11:33" ht="12.75"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</row>
    <row r="184" spans="11:33" ht="12.75"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</row>
    <row r="185" spans="11:33" ht="12.75"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</row>
    <row r="186" spans="11:33" ht="12.75"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</row>
    <row r="187" spans="11:33" ht="12.75"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</row>
    <row r="188" spans="11:33" ht="12.75"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</row>
    <row r="189" spans="11:33" ht="12.75"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</row>
    <row r="190" spans="11:33" ht="12.75"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</row>
    <row r="191" spans="11:33" ht="12.75"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</row>
    <row r="192" spans="11:33" ht="12.75"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</row>
    <row r="193" spans="11:33" ht="12.75"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</row>
    <row r="194" spans="11:33" ht="12.75"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</row>
    <row r="195" spans="11:33" ht="12.75"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</row>
    <row r="196" spans="11:33" ht="12.75"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</row>
    <row r="197" spans="11:33" ht="12.75"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</row>
    <row r="198" spans="11:33" ht="12.75"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</row>
    <row r="199" spans="11:33" ht="12.75"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</row>
    <row r="200" spans="11:33" ht="12.75"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</row>
    <row r="201" spans="11:33" ht="12.75"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</row>
    <row r="202" spans="11:33" ht="12.75"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</row>
    <row r="203" spans="11:33" ht="12.75"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</row>
    <row r="204" spans="11:33" ht="12.75"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</row>
    <row r="205" spans="11:33" ht="12.75"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</row>
    <row r="206" spans="11:33" ht="12.75"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</row>
    <row r="207" spans="11:33" ht="12.75"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</row>
    <row r="208" spans="11:33" ht="12.75"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</row>
    <row r="209" spans="11:33" ht="12.75"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</row>
    <row r="210" spans="11:33" ht="12.75"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</row>
    <row r="211" spans="11:33" ht="12.75"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</row>
    <row r="212" spans="11:33" ht="12.75"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</row>
    <row r="213" spans="11:33" ht="12.75"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</row>
    <row r="214" spans="11:33" ht="12.75"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</row>
    <row r="215" spans="11:33" ht="12.75"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</row>
    <row r="216" spans="11:33" ht="12.75"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</row>
    <row r="217" spans="11:33" ht="12.75"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</row>
    <row r="218" spans="11:33" ht="12.75"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</row>
    <row r="219" spans="11:33" ht="12.75"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</row>
    <row r="220" spans="11:33" ht="12.75"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</row>
    <row r="221" spans="11:33" ht="12.75"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</row>
    <row r="222" spans="11:33" ht="12.75"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</row>
    <row r="223" spans="11:33" ht="12.75"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</row>
    <row r="224" spans="11:33" ht="12.75"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</row>
    <row r="225" spans="11:33" ht="12.75"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</row>
    <row r="226" spans="11:33" ht="12.75"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</row>
    <row r="227" spans="11:33" ht="12.75"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</row>
    <row r="228" spans="11:33" ht="12.75"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</row>
    <row r="229" spans="11:33" ht="12.75"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</row>
    <row r="230" spans="11:33" ht="12.75"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</row>
    <row r="231" spans="11:33" ht="12.75"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</row>
    <row r="232" spans="11:33" ht="12.75"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</row>
    <row r="233" spans="11:33" ht="12.75"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</row>
    <row r="234" spans="11:33" ht="12.75"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</row>
    <row r="235" spans="11:33" ht="12.75"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</row>
    <row r="236" spans="11:33" ht="12.75"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</row>
    <row r="237" spans="11:33" ht="12.75"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</row>
    <row r="238" spans="11:33" ht="12.75"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</row>
    <row r="239" spans="11:33" ht="12.75"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</row>
    <row r="240" spans="11:33" ht="12.75"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</row>
    <row r="241" spans="11:33" ht="12.75"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</row>
    <row r="242" spans="11:33" ht="12.75"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</row>
    <row r="243" spans="11:33" ht="12.75"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</row>
    <row r="244" spans="11:33" ht="12.75"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</row>
    <row r="245" spans="11:33" ht="12.75"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</row>
    <row r="246" spans="11:33" ht="12.75"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</row>
    <row r="247" spans="11:33" ht="12.75"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</row>
    <row r="248" spans="11:33" ht="12.75"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</row>
    <row r="249" spans="11:33" ht="12.75"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</row>
    <row r="250" spans="11:33" ht="12.75"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</row>
    <row r="251" spans="11:33" ht="12.75"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</row>
    <row r="252" spans="11:33" ht="12.75"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</row>
    <row r="253" spans="11:33" ht="12.75"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</row>
    <row r="254" spans="11:33" ht="12.75"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</row>
    <row r="255" spans="11:33" ht="12.75"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</row>
    <row r="256" spans="11:33" ht="12.75"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</row>
    <row r="257" spans="11:33" ht="12.75"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</row>
    <row r="258" spans="11:33" ht="12.75"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</row>
    <row r="259" spans="11:33" ht="12.75"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</row>
    <row r="260" spans="11:33" ht="12.75"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</row>
    <row r="261" spans="11:33" ht="12.75"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</row>
    <row r="262" spans="11:33" ht="12.75"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</row>
    <row r="263" spans="11:33" ht="12.75"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</row>
    <row r="264" spans="11:33" ht="12.75"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</row>
    <row r="265" spans="11:33" ht="12.75"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</row>
    <row r="266" spans="11:33" ht="12.75"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</row>
    <row r="267" spans="11:33" ht="12.75"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</row>
    <row r="268" spans="11:33" ht="12.75"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</row>
    <row r="269" spans="11:33" ht="12.75"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</row>
    <row r="270" spans="11:33" ht="12.75"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</row>
    <row r="271" spans="11:33" ht="12.75"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</row>
    <row r="272" spans="11:33" ht="12.75"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</row>
    <row r="273" spans="11:33" ht="12.75"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</row>
    <row r="274" spans="11:33" ht="12.75"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</row>
    <row r="275" spans="11:33" ht="12.75"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</row>
    <row r="276" spans="11:33" ht="12.75"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</row>
    <row r="277" spans="11:33" ht="12.75"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</row>
    <row r="278" spans="11:33" ht="12.75"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</row>
    <row r="279" spans="11:33" ht="12.75"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</row>
    <row r="280" spans="11:33" ht="12.75"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</row>
    <row r="281" spans="11:33" ht="12.75"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</row>
    <row r="282" spans="11:33" ht="12.75"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</row>
    <row r="283" spans="11:33" ht="12.75"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</row>
    <row r="284" spans="11:33" ht="12.75"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</row>
    <row r="285" spans="11:33" ht="12.75"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</row>
    <row r="286" spans="11:33" ht="12.75"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</row>
    <row r="287" spans="11:33" ht="12.75"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</row>
    <row r="288" spans="11:33" ht="12.75"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</row>
    <row r="289" spans="11:33" ht="12.75"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</row>
    <row r="290" spans="11:33" ht="12.75"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</row>
    <row r="291" spans="11:33" ht="12.75"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</row>
    <row r="292" spans="11:33" ht="12.75"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</row>
    <row r="293" spans="11:33" ht="12.75"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</row>
    <row r="294" spans="11:33" ht="12.75"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</row>
    <row r="295" spans="11:33" ht="12.75"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</row>
    <row r="296" spans="11:33" ht="12.75"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</row>
    <row r="297" spans="11:33" ht="12.75"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</row>
    <row r="298" spans="11:33" ht="12.75"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</row>
    <row r="299" spans="11:33" ht="12.75"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</row>
    <row r="300" spans="11:33" ht="12.75"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</row>
    <row r="301" spans="11:33" ht="12.75"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</row>
    <row r="302" spans="11:33" ht="12.75"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</row>
    <row r="303" spans="11:33" ht="12.75"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</row>
    <row r="304" spans="11:33" ht="12.75"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</row>
    <row r="305" spans="11:33" ht="12.75"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</row>
    <row r="306" spans="11:33" ht="12.75"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</row>
    <row r="307" spans="11:33" ht="12.75"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</row>
    <row r="308" spans="11:33" ht="12.75"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</row>
    <row r="309" spans="11:33" ht="12.75"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</row>
    <row r="310" spans="11:33" ht="12.75"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</row>
    <row r="311" spans="11:33" ht="12.75"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</row>
    <row r="312" spans="11:33" ht="12.75"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</row>
    <row r="313" spans="11:33" ht="12.75"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</row>
    <row r="314" spans="11:33" ht="12.75"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</row>
    <row r="315" spans="11:33" ht="12.75"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</row>
    <row r="316" spans="11:33" ht="12.75"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</row>
    <row r="317" spans="11:33" ht="12.75"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</row>
    <row r="318" spans="11:33" ht="12.75"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</row>
    <row r="319" spans="11:33" ht="12.75"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</row>
    <row r="320" spans="11:33" ht="12.75"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</row>
    <row r="321" spans="11:33" ht="12.75"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</row>
    <row r="322" spans="11:33" ht="12.75"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</row>
    <row r="323" spans="11:33" ht="12.75"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</row>
    <row r="324" spans="11:33" ht="12.75"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</row>
    <row r="325" spans="11:33" ht="12.75"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</row>
    <row r="326" spans="11:33" ht="12.75"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</row>
    <row r="327" spans="11:33" ht="12.75"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</row>
    <row r="328" spans="11:33" ht="12.75"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</row>
    <row r="329" spans="11:33" ht="12.75"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</row>
    <row r="330" spans="11:33" ht="12.75"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</row>
    <row r="331" spans="11:33" ht="12.75"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</row>
    <row r="332" spans="11:33" ht="12.75"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</row>
    <row r="333" spans="11:33" ht="12.75"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</row>
    <row r="334" spans="11:33" ht="12.75"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</row>
    <row r="335" spans="11:33" ht="12.75"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</row>
    <row r="336" spans="11:33" ht="12.75"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</row>
    <row r="337" spans="11:33" ht="12.75"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</row>
    <row r="338" spans="11:33" ht="12.75"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</row>
    <row r="339" spans="11:33" ht="12.75"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</row>
    <row r="340" spans="11:33" ht="12.75"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</row>
    <row r="341" spans="11:33" ht="12.75"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</row>
    <row r="342" spans="11:33" ht="12.75"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</row>
    <row r="343" spans="11:33" ht="12.75"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</row>
    <row r="344" spans="11:33" ht="12.75"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</row>
    <row r="345" spans="11:33" ht="12.75"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</row>
    <row r="346" spans="11:33" ht="12.75"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</row>
    <row r="347" spans="11:33" ht="12.75"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</row>
    <row r="348" spans="11:33" ht="12.75"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</row>
    <row r="349" spans="11:33" ht="12.75"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</row>
    <row r="350" spans="11:33" ht="12.75"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</row>
    <row r="351" spans="11:33" ht="12.75"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</row>
    <row r="352" spans="11:33" ht="12.75"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</row>
    <row r="353" spans="11:33" ht="12.75"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</row>
    <row r="354" spans="11:33" ht="12.75"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</row>
    <row r="355" spans="11:33" ht="12.75"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</row>
    <row r="356" spans="11:33" ht="12.75"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</row>
    <row r="357" spans="11:33" ht="12.75"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</row>
    <row r="358" spans="11:33" ht="12.75"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</row>
    <row r="359" spans="11:33" ht="12.75"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</row>
    <row r="360" spans="11:33" ht="12.75"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</row>
    <row r="361" spans="11:33" ht="12.75"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</row>
    <row r="362" spans="11:33" ht="12.75"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</row>
    <row r="363" spans="11:33" ht="12.75"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</row>
    <row r="364" spans="11:33" ht="12.75"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</row>
    <row r="365" spans="11:33" ht="12.75"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</row>
    <row r="366" spans="11:33" ht="12.75"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</row>
    <row r="367" spans="11:33" ht="12.75"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</row>
    <row r="368" spans="11:33" ht="12.75"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</row>
    <row r="369" spans="11:33" ht="12.75"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</row>
    <row r="370" spans="11:33" ht="12.75"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</row>
    <row r="371" spans="11:33" ht="12.75"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</row>
    <row r="372" spans="11:33" ht="12.75"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</row>
    <row r="373" spans="11:33" ht="12.75"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</row>
    <row r="374" spans="11:33" ht="12.75"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</row>
    <row r="375" spans="11:33" ht="12.75"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</row>
    <row r="376" spans="11:33" ht="12.75"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</row>
    <row r="377" spans="11:33" ht="12.75"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</row>
    <row r="378" spans="11:33" ht="12.75"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</row>
    <row r="379" spans="11:33" ht="12.75"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</row>
    <row r="380" spans="11:33" ht="12.75"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</row>
    <row r="381" spans="11:33" ht="12.75"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</row>
    <row r="382" spans="11:33" ht="12.75"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</row>
    <row r="383" spans="11:33" ht="12.75"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</row>
    <row r="384" spans="11:33" ht="12.75"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</row>
    <row r="385" spans="11:33" ht="12.75"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</row>
    <row r="386" spans="11:33" ht="12.75"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</row>
    <row r="387" spans="11:33" ht="12.75"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</row>
    <row r="388" spans="11:33" ht="12.75"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</row>
    <row r="389" spans="11:33" ht="12.75"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</row>
    <row r="390" spans="11:33" ht="12.75"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</row>
    <row r="391" spans="11:33" ht="12.75"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</row>
    <row r="392" spans="11:33" ht="12.75"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</row>
    <row r="393" spans="11:33" ht="12.75"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</row>
    <row r="394" spans="11:33" ht="12.75"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</row>
    <row r="395" spans="11:33" ht="12.75"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</row>
    <row r="396" spans="11:33" ht="12.75"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</row>
    <row r="397" spans="11:33" ht="12.75"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</row>
    <row r="398" spans="11:33" ht="12.75"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</row>
    <row r="399" spans="11:33" ht="12.75"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</row>
    <row r="400" spans="11:33" ht="12.75"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</row>
    <row r="401" spans="11:33" ht="12.75"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</row>
    <row r="402" spans="11:33" ht="12.75"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</row>
    <row r="403" spans="11:33" ht="12.75"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</row>
    <row r="404" spans="11:33" ht="12.75"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</row>
    <row r="405" spans="11:33" ht="12.75"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</row>
    <row r="406" spans="11:33" ht="12.75"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</row>
    <row r="407" spans="11:33" ht="12.75"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</row>
    <row r="408" spans="11:33" ht="12.75"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</row>
    <row r="409" spans="11:33" ht="12.75"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</row>
    <row r="410" spans="11:33" ht="12.75"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</row>
  </sheetData>
  <sheetProtection/>
  <mergeCells count="19">
    <mergeCell ref="K89:AY89"/>
    <mergeCell ref="H9:H11"/>
    <mergeCell ref="I9:I11"/>
    <mergeCell ref="G9:G11"/>
    <mergeCell ref="A4:G4"/>
    <mergeCell ref="A5:G5"/>
    <mergeCell ref="A6:G6"/>
    <mergeCell ref="A8:G8"/>
    <mergeCell ref="A7:G7"/>
    <mergeCell ref="F9:F11"/>
    <mergeCell ref="A1:G1"/>
    <mergeCell ref="A2:G2"/>
    <mergeCell ref="A3:G3"/>
    <mergeCell ref="A133:B133"/>
    <mergeCell ref="A9:A11"/>
    <mergeCell ref="C9:C11"/>
    <mergeCell ref="E9:E11"/>
    <mergeCell ref="D9:D11"/>
    <mergeCell ref="B9:B11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">
      <selection activeCell="J134" sqref="J134"/>
    </sheetView>
  </sheetViews>
  <sheetFormatPr defaultColWidth="9.00390625" defaultRowHeight="12.75"/>
  <cols>
    <col min="2" max="2" width="69.00390625" style="0" customWidth="1"/>
    <col min="3" max="3" width="12.375" style="0" customWidth="1"/>
    <col min="6" max="6" width="12.125" style="0" customWidth="1"/>
    <col min="7" max="7" width="13.00390625" style="0" customWidth="1"/>
    <col min="8" max="8" width="13.625" style="0" customWidth="1"/>
  </cols>
  <sheetData>
    <row r="1" spans="1:10" ht="14.25">
      <c r="A1" s="9"/>
      <c r="B1" s="54" t="s">
        <v>39</v>
      </c>
      <c r="C1" s="53"/>
      <c r="D1" s="152" t="s">
        <v>300</v>
      </c>
      <c r="E1" s="152"/>
      <c r="F1" s="152"/>
      <c r="G1" s="54"/>
      <c r="H1" s="53"/>
      <c r="I1" s="54"/>
      <c r="J1" s="54"/>
    </row>
    <row r="2" spans="1:10" ht="15">
      <c r="A2" s="9"/>
      <c r="B2" s="147" t="s">
        <v>302</v>
      </c>
      <c r="C2" s="147"/>
      <c r="D2" s="147"/>
      <c r="E2" s="147"/>
      <c r="F2" s="147"/>
      <c r="G2" s="12"/>
      <c r="H2" s="12"/>
      <c r="I2" s="12"/>
      <c r="J2" s="12"/>
    </row>
    <row r="3" spans="1:10" ht="15">
      <c r="A3" s="9"/>
      <c r="B3" s="12"/>
      <c r="C3" s="182" t="s">
        <v>338</v>
      </c>
      <c r="D3" s="182"/>
      <c r="E3" s="182"/>
      <c r="F3" s="182"/>
      <c r="G3" s="12"/>
      <c r="H3" s="12"/>
      <c r="I3" s="12"/>
      <c r="J3" s="12"/>
    </row>
    <row r="4" spans="1:10" ht="14.25">
      <c r="A4" s="9"/>
      <c r="B4" s="54" t="s">
        <v>39</v>
      </c>
      <c r="C4" s="53"/>
      <c r="D4" s="152" t="s">
        <v>300</v>
      </c>
      <c r="E4" s="152"/>
      <c r="F4" s="152"/>
      <c r="G4" s="54"/>
      <c r="H4" s="53"/>
      <c r="I4" s="54"/>
      <c r="J4" s="54"/>
    </row>
    <row r="5" spans="1:10" ht="15">
      <c r="A5" s="9"/>
      <c r="B5" s="147" t="s">
        <v>302</v>
      </c>
      <c r="C5" s="147"/>
      <c r="D5" s="147"/>
      <c r="E5" s="147"/>
      <c r="F5" s="147"/>
      <c r="G5" s="12"/>
      <c r="H5" s="12"/>
      <c r="I5" s="12"/>
      <c r="J5" s="12"/>
    </row>
    <row r="6" spans="1:10" ht="15">
      <c r="A6" s="9"/>
      <c r="B6" s="12"/>
      <c r="C6" s="182" t="s">
        <v>305</v>
      </c>
      <c r="D6" s="182"/>
      <c r="E6" s="182"/>
      <c r="F6" s="182"/>
      <c r="G6" s="12"/>
      <c r="H6" s="12"/>
      <c r="I6" s="12"/>
      <c r="J6" s="12"/>
    </row>
    <row r="7" spans="1:6" ht="12.75">
      <c r="A7" s="9"/>
      <c r="B7" s="181"/>
      <c r="C7" s="181"/>
      <c r="D7" s="181"/>
      <c r="E7" s="181"/>
      <c r="F7" s="181"/>
    </row>
    <row r="8" spans="1:6" ht="12.75">
      <c r="A8" s="40"/>
      <c r="B8" s="9"/>
      <c r="C8" s="9"/>
      <c r="D8" s="9"/>
      <c r="E8" s="9"/>
      <c r="F8" s="9"/>
    </row>
    <row r="9" spans="1:6" ht="45.75" customHeight="1">
      <c r="A9" s="180" t="s">
        <v>280</v>
      </c>
      <c r="B9" s="180"/>
      <c r="C9" s="180"/>
      <c r="D9" s="180"/>
      <c r="E9" s="180"/>
      <c r="F9" s="180"/>
    </row>
    <row r="10" spans="1:6" ht="13.5" customHeight="1">
      <c r="A10" s="40"/>
      <c r="B10" s="9"/>
      <c r="C10" s="9"/>
      <c r="D10" s="9"/>
      <c r="E10" s="9"/>
      <c r="F10" s="9"/>
    </row>
    <row r="11" spans="1:8" ht="12.75">
      <c r="A11" s="178" t="s">
        <v>122</v>
      </c>
      <c r="B11" s="178" t="s">
        <v>169</v>
      </c>
      <c r="C11" s="178" t="s">
        <v>170</v>
      </c>
      <c r="D11" s="178" t="s">
        <v>171</v>
      </c>
      <c r="E11" s="178" t="s">
        <v>195</v>
      </c>
      <c r="F11" s="178" t="s">
        <v>262</v>
      </c>
      <c r="G11" s="178" t="s">
        <v>247</v>
      </c>
      <c r="H11" s="178" t="s">
        <v>281</v>
      </c>
    </row>
    <row r="12" spans="1:8" ht="12.75">
      <c r="A12" s="178"/>
      <c r="B12" s="178"/>
      <c r="C12" s="178"/>
      <c r="D12" s="178"/>
      <c r="E12" s="178"/>
      <c r="F12" s="178"/>
      <c r="G12" s="178"/>
      <c r="H12" s="178"/>
    </row>
    <row r="13" spans="1:8" ht="12.75">
      <c r="A13" s="39"/>
      <c r="B13" s="39">
        <v>1</v>
      </c>
      <c r="C13" s="39">
        <v>2</v>
      </c>
      <c r="D13" s="41">
        <v>3</v>
      </c>
      <c r="E13" s="41">
        <v>4</v>
      </c>
      <c r="F13" s="41">
        <v>5</v>
      </c>
      <c r="G13" s="41">
        <v>5</v>
      </c>
      <c r="H13" s="41">
        <v>5</v>
      </c>
    </row>
    <row r="14" spans="1:8" ht="24" customHeight="1">
      <c r="A14" s="39">
        <v>1</v>
      </c>
      <c r="B14" s="43" t="s">
        <v>83</v>
      </c>
      <c r="C14" s="79">
        <v>100000000</v>
      </c>
      <c r="D14" s="42"/>
      <c r="E14" s="44"/>
      <c r="F14" s="108">
        <f>+F15+F41+F62+F78</f>
        <v>3897693.4299999997</v>
      </c>
      <c r="G14" s="108">
        <f>+G15+G41+G62+G78</f>
        <v>2836357.04</v>
      </c>
      <c r="H14" s="108">
        <f>+H15+H41+H62+H78</f>
        <v>2840018.84</v>
      </c>
    </row>
    <row r="15" spans="1:8" ht="15" customHeight="1">
      <c r="A15" s="39">
        <v>2</v>
      </c>
      <c r="B15" s="45" t="s">
        <v>81</v>
      </c>
      <c r="C15" s="79">
        <v>110000000</v>
      </c>
      <c r="D15" s="46"/>
      <c r="E15" s="44"/>
      <c r="F15" s="108">
        <f>+F16+F21+F26+F31+F36</f>
        <v>1631379.7899999998</v>
      </c>
      <c r="G15" s="108">
        <f>+G16+G21+G26+G31+G36</f>
        <v>1576603.2</v>
      </c>
      <c r="H15" s="108">
        <f>+H16+H21+H26+H31+H36</f>
        <v>1574865</v>
      </c>
    </row>
    <row r="16" spans="1:8" ht="56.25" customHeight="1">
      <c r="A16" s="39">
        <v>3</v>
      </c>
      <c r="B16" s="98" t="s">
        <v>79</v>
      </c>
      <c r="C16" s="80">
        <v>110081010</v>
      </c>
      <c r="D16" s="39"/>
      <c r="E16" s="48"/>
      <c r="F16" s="48" t="str">
        <f aca="true" t="shared" si="0" ref="F16:H19">+F17</f>
        <v>411759,63</v>
      </c>
      <c r="G16" s="48" t="str">
        <f t="shared" si="0"/>
        <v>406947,00</v>
      </c>
      <c r="H16" s="48" t="str">
        <f t="shared" si="0"/>
        <v>406947,00</v>
      </c>
    </row>
    <row r="17" spans="1:8" ht="16.5" customHeight="1">
      <c r="A17" s="39">
        <v>4</v>
      </c>
      <c r="B17" s="47" t="s">
        <v>196</v>
      </c>
      <c r="C17" s="80">
        <v>110081010</v>
      </c>
      <c r="D17" s="39">
        <v>200</v>
      </c>
      <c r="E17" s="48"/>
      <c r="F17" s="48" t="str">
        <f t="shared" si="0"/>
        <v>411759,63</v>
      </c>
      <c r="G17" s="48" t="str">
        <f t="shared" si="0"/>
        <v>406947,00</v>
      </c>
      <c r="H17" s="48" t="str">
        <f t="shared" si="0"/>
        <v>406947,00</v>
      </c>
    </row>
    <row r="18" spans="1:8" ht="30" customHeight="1">
      <c r="A18" s="39">
        <v>5</v>
      </c>
      <c r="B18" s="47" t="s">
        <v>197</v>
      </c>
      <c r="C18" s="80">
        <v>110081010</v>
      </c>
      <c r="D18" s="39">
        <v>240</v>
      </c>
      <c r="E18" s="48"/>
      <c r="F18" s="48" t="str">
        <f t="shared" si="0"/>
        <v>411759,63</v>
      </c>
      <c r="G18" s="48" t="str">
        <f t="shared" si="0"/>
        <v>406947,00</v>
      </c>
      <c r="H18" s="48" t="str">
        <f t="shared" si="0"/>
        <v>406947,00</v>
      </c>
    </row>
    <row r="19" spans="1:8" ht="16.5" customHeight="1">
      <c r="A19" s="39">
        <v>6</v>
      </c>
      <c r="B19" s="47" t="s">
        <v>155</v>
      </c>
      <c r="C19" s="80">
        <v>110081010</v>
      </c>
      <c r="D19" s="39">
        <v>240</v>
      </c>
      <c r="E19" s="48" t="s">
        <v>162</v>
      </c>
      <c r="F19" s="48" t="str">
        <f t="shared" si="0"/>
        <v>411759,63</v>
      </c>
      <c r="G19" s="48" t="str">
        <f t="shared" si="0"/>
        <v>406947,00</v>
      </c>
      <c r="H19" s="48" t="str">
        <f t="shared" si="0"/>
        <v>406947,00</v>
      </c>
    </row>
    <row r="20" spans="1:8" ht="15.75" customHeight="1">
      <c r="A20" s="39">
        <v>7</v>
      </c>
      <c r="B20" s="49" t="s">
        <v>117</v>
      </c>
      <c r="C20" s="80">
        <v>110081010</v>
      </c>
      <c r="D20" s="39">
        <v>240</v>
      </c>
      <c r="E20" s="48" t="s">
        <v>163</v>
      </c>
      <c r="F20" s="48" t="s">
        <v>350</v>
      </c>
      <c r="G20" s="48" t="s">
        <v>311</v>
      </c>
      <c r="H20" s="48" t="s">
        <v>311</v>
      </c>
    </row>
    <row r="21" spans="1:8" ht="65.25" customHeight="1">
      <c r="A21" s="39">
        <v>8</v>
      </c>
      <c r="B21" s="52" t="s">
        <v>51</v>
      </c>
      <c r="C21" s="80">
        <v>110081040</v>
      </c>
      <c r="D21" s="39"/>
      <c r="E21" s="48"/>
      <c r="F21" s="48" t="str">
        <f aca="true" t="shared" si="1" ref="F21:H24">+F22</f>
        <v>24981,00</v>
      </c>
      <c r="G21" s="48" t="str">
        <f t="shared" si="1"/>
        <v>39981,00</v>
      </c>
      <c r="H21" s="48" t="str">
        <f t="shared" si="1"/>
        <v>39981,00</v>
      </c>
    </row>
    <row r="22" spans="1:8" ht="16.5" customHeight="1">
      <c r="A22" s="39">
        <v>9</v>
      </c>
      <c r="B22" s="47" t="s">
        <v>196</v>
      </c>
      <c r="C22" s="80">
        <v>110081040</v>
      </c>
      <c r="D22" s="39">
        <v>200</v>
      </c>
      <c r="E22" s="48"/>
      <c r="F22" s="48" t="str">
        <f t="shared" si="1"/>
        <v>24981,00</v>
      </c>
      <c r="G22" s="48" t="str">
        <f t="shared" si="1"/>
        <v>39981,00</v>
      </c>
      <c r="H22" s="48" t="str">
        <f t="shared" si="1"/>
        <v>39981,00</v>
      </c>
    </row>
    <row r="23" spans="1:8" ht="30" customHeight="1">
      <c r="A23" s="39">
        <v>10</v>
      </c>
      <c r="B23" s="47" t="s">
        <v>197</v>
      </c>
      <c r="C23" s="80">
        <v>110081040</v>
      </c>
      <c r="D23" s="39">
        <v>240</v>
      </c>
      <c r="E23" s="48"/>
      <c r="F23" s="48" t="str">
        <f t="shared" si="1"/>
        <v>24981,00</v>
      </c>
      <c r="G23" s="48" t="str">
        <f t="shared" si="1"/>
        <v>39981,00</v>
      </c>
      <c r="H23" s="48" t="str">
        <f t="shared" si="1"/>
        <v>39981,00</v>
      </c>
    </row>
    <row r="24" spans="1:8" ht="16.5" customHeight="1">
      <c r="A24" s="39">
        <v>11</v>
      </c>
      <c r="B24" s="47" t="s">
        <v>155</v>
      </c>
      <c r="C24" s="80">
        <v>110081040</v>
      </c>
      <c r="D24" s="39">
        <v>240</v>
      </c>
      <c r="E24" s="48" t="s">
        <v>162</v>
      </c>
      <c r="F24" s="48" t="str">
        <f t="shared" si="1"/>
        <v>24981,00</v>
      </c>
      <c r="G24" s="48" t="str">
        <f t="shared" si="1"/>
        <v>39981,00</v>
      </c>
      <c r="H24" s="48" t="str">
        <f t="shared" si="1"/>
        <v>39981,00</v>
      </c>
    </row>
    <row r="25" spans="1:8" ht="15.75" customHeight="1">
      <c r="A25" s="39">
        <v>12</v>
      </c>
      <c r="B25" s="49" t="s">
        <v>117</v>
      </c>
      <c r="C25" s="80">
        <v>110081040</v>
      </c>
      <c r="D25" s="39">
        <v>240</v>
      </c>
      <c r="E25" s="48" t="s">
        <v>163</v>
      </c>
      <c r="F25" s="48" t="s">
        <v>310</v>
      </c>
      <c r="G25" s="48" t="s">
        <v>293</v>
      </c>
      <c r="H25" s="48" t="s">
        <v>293</v>
      </c>
    </row>
    <row r="26" spans="1:8" s="115" customFormat="1" ht="56.25" customHeight="1">
      <c r="A26" s="39">
        <v>13</v>
      </c>
      <c r="B26" s="98" t="s">
        <v>31</v>
      </c>
      <c r="C26" s="80">
        <v>110081050</v>
      </c>
      <c r="D26" s="39"/>
      <c r="E26" s="48"/>
      <c r="F26" s="48" t="str">
        <f aca="true" t="shared" si="2" ref="F26:H29">+F27</f>
        <v>75840,00</v>
      </c>
      <c r="G26" s="48" t="str">
        <f t="shared" si="2"/>
        <v>105840,00</v>
      </c>
      <c r="H26" s="48" t="str">
        <f t="shared" si="2"/>
        <v>104102,00</v>
      </c>
    </row>
    <row r="27" spans="1:8" ht="18" customHeight="1">
      <c r="A27" s="39">
        <v>14</v>
      </c>
      <c r="B27" s="49" t="s">
        <v>196</v>
      </c>
      <c r="C27" s="80">
        <v>110081050</v>
      </c>
      <c r="D27" s="39">
        <v>200</v>
      </c>
      <c r="E27" s="48"/>
      <c r="F27" s="48" t="str">
        <f t="shared" si="2"/>
        <v>75840,00</v>
      </c>
      <c r="G27" s="48" t="str">
        <f t="shared" si="2"/>
        <v>105840,00</v>
      </c>
      <c r="H27" s="48" t="str">
        <f t="shared" si="2"/>
        <v>104102,00</v>
      </c>
    </row>
    <row r="28" spans="1:8" ht="26.25" customHeight="1">
      <c r="A28" s="39">
        <v>15</v>
      </c>
      <c r="B28" s="49" t="s">
        <v>197</v>
      </c>
      <c r="C28" s="80">
        <v>110081050</v>
      </c>
      <c r="D28" s="39">
        <v>240</v>
      </c>
      <c r="E28" s="48"/>
      <c r="F28" s="48" t="str">
        <f t="shared" si="2"/>
        <v>75840,00</v>
      </c>
      <c r="G28" s="48" t="str">
        <f t="shared" si="2"/>
        <v>105840,00</v>
      </c>
      <c r="H28" s="48" t="str">
        <f t="shared" si="2"/>
        <v>104102,00</v>
      </c>
    </row>
    <row r="29" spans="1:8" ht="12.75" customHeight="1">
      <c r="A29" s="39">
        <v>16</v>
      </c>
      <c r="B29" s="49" t="s">
        <v>155</v>
      </c>
      <c r="C29" s="80">
        <v>110081050</v>
      </c>
      <c r="D29" s="39">
        <v>240</v>
      </c>
      <c r="E29" s="48" t="s">
        <v>162</v>
      </c>
      <c r="F29" s="48" t="str">
        <f t="shared" si="2"/>
        <v>75840,00</v>
      </c>
      <c r="G29" s="48" t="str">
        <f t="shared" si="2"/>
        <v>105840,00</v>
      </c>
      <c r="H29" s="48" t="str">
        <f t="shared" si="2"/>
        <v>104102,00</v>
      </c>
    </row>
    <row r="30" spans="1:8" ht="11.25" customHeight="1">
      <c r="A30" s="39">
        <v>17</v>
      </c>
      <c r="B30" s="49" t="s">
        <v>117</v>
      </c>
      <c r="C30" s="80">
        <v>110081050</v>
      </c>
      <c r="D30" s="39">
        <v>240</v>
      </c>
      <c r="E30" s="48" t="s">
        <v>163</v>
      </c>
      <c r="F30" s="48" t="s">
        <v>309</v>
      </c>
      <c r="G30" s="48" t="s">
        <v>292</v>
      </c>
      <c r="H30" s="48" t="s">
        <v>319</v>
      </c>
    </row>
    <row r="31" spans="1:8" s="115" customFormat="1" ht="48.75" customHeight="1">
      <c r="A31" s="39">
        <v>18</v>
      </c>
      <c r="B31" s="98" t="s">
        <v>32</v>
      </c>
      <c r="C31" s="80">
        <v>110083010</v>
      </c>
      <c r="D31" s="116"/>
      <c r="E31" s="48"/>
      <c r="F31" s="48" t="str">
        <f aca="true" t="shared" si="3" ref="F31:H34">+F32</f>
        <v>743770,00</v>
      </c>
      <c r="G31" s="48" t="str">
        <f t="shared" si="3"/>
        <v>653770,00</v>
      </c>
      <c r="H31" s="48" t="str">
        <f t="shared" si="3"/>
        <v>653770,00</v>
      </c>
    </row>
    <row r="32" spans="1:8" ht="12.75">
      <c r="A32" s="39">
        <v>19</v>
      </c>
      <c r="B32" s="49" t="s">
        <v>196</v>
      </c>
      <c r="C32" s="80">
        <v>110083010</v>
      </c>
      <c r="D32" s="39">
        <v>200</v>
      </c>
      <c r="E32" s="48"/>
      <c r="F32" s="48" t="str">
        <f t="shared" si="3"/>
        <v>743770,00</v>
      </c>
      <c r="G32" s="48" t="str">
        <f t="shared" si="3"/>
        <v>653770,00</v>
      </c>
      <c r="H32" s="48" t="str">
        <f t="shared" si="3"/>
        <v>653770,00</v>
      </c>
    </row>
    <row r="33" spans="1:8" ht="25.5">
      <c r="A33" s="39">
        <v>20</v>
      </c>
      <c r="B33" s="98" t="s">
        <v>197</v>
      </c>
      <c r="C33" s="80">
        <v>110083010</v>
      </c>
      <c r="D33" s="39">
        <v>240</v>
      </c>
      <c r="E33" s="48"/>
      <c r="F33" s="48" t="str">
        <f t="shared" si="3"/>
        <v>743770,00</v>
      </c>
      <c r="G33" s="48" t="str">
        <f t="shared" si="3"/>
        <v>653770,00</v>
      </c>
      <c r="H33" s="48" t="str">
        <f t="shared" si="3"/>
        <v>653770,00</v>
      </c>
    </row>
    <row r="34" spans="1:8" ht="12.75">
      <c r="A34" s="39">
        <v>21</v>
      </c>
      <c r="B34" s="50" t="s">
        <v>155</v>
      </c>
      <c r="C34" s="80">
        <v>110083010</v>
      </c>
      <c r="D34" s="39">
        <v>240</v>
      </c>
      <c r="E34" s="48" t="s">
        <v>162</v>
      </c>
      <c r="F34" s="48" t="str">
        <f t="shared" si="3"/>
        <v>743770,00</v>
      </c>
      <c r="G34" s="48" t="str">
        <f t="shared" si="3"/>
        <v>653770,00</v>
      </c>
      <c r="H34" s="48" t="str">
        <f t="shared" si="3"/>
        <v>653770,00</v>
      </c>
    </row>
    <row r="35" spans="1:8" ht="12.75">
      <c r="A35" s="39">
        <v>22</v>
      </c>
      <c r="B35" s="49" t="s">
        <v>117</v>
      </c>
      <c r="C35" s="80">
        <v>110083010</v>
      </c>
      <c r="D35" s="39">
        <v>240</v>
      </c>
      <c r="E35" s="48" t="s">
        <v>118</v>
      </c>
      <c r="F35" s="48" t="s">
        <v>312</v>
      </c>
      <c r="G35" s="48" t="s">
        <v>316</v>
      </c>
      <c r="H35" s="48" t="s">
        <v>316</v>
      </c>
    </row>
    <row r="36" spans="1:8" ht="51.75" customHeight="1">
      <c r="A36" s="39">
        <v>23</v>
      </c>
      <c r="B36" s="98" t="s">
        <v>84</v>
      </c>
      <c r="C36" s="80">
        <v>110083090</v>
      </c>
      <c r="D36" s="42"/>
      <c r="E36" s="44"/>
      <c r="F36" s="48" t="str">
        <f aca="true" t="shared" si="4" ref="F36:H39">+F37</f>
        <v>375029,16</v>
      </c>
      <c r="G36" s="48" t="str">
        <f t="shared" si="4"/>
        <v>370065,20</v>
      </c>
      <c r="H36" s="44" t="str">
        <f t="shared" si="4"/>
        <v>370065,00</v>
      </c>
    </row>
    <row r="37" spans="1:8" ht="38.25">
      <c r="A37" s="39">
        <v>24</v>
      </c>
      <c r="B37" s="98" t="s">
        <v>198</v>
      </c>
      <c r="C37" s="80">
        <v>110083090</v>
      </c>
      <c r="D37" s="39">
        <v>100</v>
      </c>
      <c r="E37" s="48"/>
      <c r="F37" s="48" t="str">
        <f t="shared" si="4"/>
        <v>375029,16</v>
      </c>
      <c r="G37" s="48" t="str">
        <f t="shared" si="4"/>
        <v>370065,20</v>
      </c>
      <c r="H37" s="48" t="str">
        <f t="shared" si="4"/>
        <v>370065,00</v>
      </c>
    </row>
    <row r="38" spans="1:8" ht="12.75">
      <c r="A38" s="39">
        <v>25</v>
      </c>
      <c r="B38" s="98" t="s">
        <v>199</v>
      </c>
      <c r="C38" s="80">
        <v>110083090</v>
      </c>
      <c r="D38" s="39">
        <v>120</v>
      </c>
      <c r="E38" s="48"/>
      <c r="F38" s="48" t="str">
        <f t="shared" si="4"/>
        <v>375029,16</v>
      </c>
      <c r="G38" s="48" t="str">
        <f t="shared" si="4"/>
        <v>370065,20</v>
      </c>
      <c r="H38" s="48" t="str">
        <f t="shared" si="4"/>
        <v>370065,00</v>
      </c>
    </row>
    <row r="39" spans="1:8" ht="12.75">
      <c r="A39" s="39">
        <v>26</v>
      </c>
      <c r="B39" s="98" t="s">
        <v>151</v>
      </c>
      <c r="C39" s="80">
        <v>110083090</v>
      </c>
      <c r="D39" s="39">
        <v>120</v>
      </c>
      <c r="E39" s="48" t="s">
        <v>159</v>
      </c>
      <c r="F39" s="48" t="str">
        <f t="shared" si="4"/>
        <v>375029,16</v>
      </c>
      <c r="G39" s="48" t="str">
        <f t="shared" si="4"/>
        <v>370065,20</v>
      </c>
      <c r="H39" s="48" t="str">
        <f t="shared" si="4"/>
        <v>370065,00</v>
      </c>
    </row>
    <row r="40" spans="1:8" ht="12.75">
      <c r="A40" s="39">
        <v>27</v>
      </c>
      <c r="B40" s="98" t="s">
        <v>168</v>
      </c>
      <c r="C40" s="80">
        <v>110083090</v>
      </c>
      <c r="D40" s="39">
        <v>120</v>
      </c>
      <c r="E40" s="48" t="s">
        <v>174</v>
      </c>
      <c r="F40" s="48" t="s">
        <v>343</v>
      </c>
      <c r="G40" s="48" t="s">
        <v>313</v>
      </c>
      <c r="H40" s="48" t="s">
        <v>317</v>
      </c>
    </row>
    <row r="41" spans="1:8" ht="29.25" customHeight="1">
      <c r="A41" s="39">
        <v>28</v>
      </c>
      <c r="B41" s="45" t="s">
        <v>33</v>
      </c>
      <c r="C41" s="79">
        <v>120000000</v>
      </c>
      <c r="D41" s="42"/>
      <c r="E41" s="44"/>
      <c r="F41" s="108">
        <f>+F42+F47+F52+F57</f>
        <v>1203887.8</v>
      </c>
      <c r="G41" s="108" t="str">
        <f>+G42</f>
        <v>199400,00</v>
      </c>
      <c r="H41" s="108" t="str">
        <f>+H42</f>
        <v>204800,00</v>
      </c>
    </row>
    <row r="42" spans="1:8" ht="73.5" customHeight="1">
      <c r="A42" s="39">
        <v>29</v>
      </c>
      <c r="B42" s="98" t="s">
        <v>34</v>
      </c>
      <c r="C42" s="80">
        <v>120081090</v>
      </c>
      <c r="D42" s="39"/>
      <c r="E42" s="48"/>
      <c r="F42" s="48" t="str">
        <f aca="true" t="shared" si="5" ref="F42:H45">+F43</f>
        <v>262944,00</v>
      </c>
      <c r="G42" s="48" t="str">
        <f t="shared" si="5"/>
        <v>199400,00</v>
      </c>
      <c r="H42" s="48" t="str">
        <f t="shared" si="5"/>
        <v>204800,00</v>
      </c>
    </row>
    <row r="43" spans="1:8" ht="17.25" customHeight="1">
      <c r="A43" s="39">
        <v>30</v>
      </c>
      <c r="B43" s="49" t="s">
        <v>196</v>
      </c>
      <c r="C43" s="80">
        <v>120081090</v>
      </c>
      <c r="D43" s="39">
        <v>200</v>
      </c>
      <c r="E43" s="48"/>
      <c r="F43" s="48" t="str">
        <f t="shared" si="5"/>
        <v>262944,00</v>
      </c>
      <c r="G43" s="48" t="str">
        <f t="shared" si="5"/>
        <v>199400,00</v>
      </c>
      <c r="H43" s="48" t="str">
        <f t="shared" si="5"/>
        <v>204800,00</v>
      </c>
    </row>
    <row r="44" spans="1:8" ht="24.75" customHeight="1">
      <c r="A44" s="39">
        <v>31</v>
      </c>
      <c r="B44" s="49" t="s">
        <v>197</v>
      </c>
      <c r="C44" s="80">
        <v>120081090</v>
      </c>
      <c r="D44" s="39">
        <v>240</v>
      </c>
      <c r="E44" s="48"/>
      <c r="F44" s="48" t="str">
        <f t="shared" si="5"/>
        <v>262944,00</v>
      </c>
      <c r="G44" s="48" t="str">
        <f t="shared" si="5"/>
        <v>199400,00</v>
      </c>
      <c r="H44" s="48" t="str">
        <f t="shared" si="5"/>
        <v>204800,00</v>
      </c>
    </row>
    <row r="45" spans="1:8" ht="12.75">
      <c r="A45" s="39">
        <v>32</v>
      </c>
      <c r="B45" s="49" t="s">
        <v>115</v>
      </c>
      <c r="C45" s="80">
        <v>120081090</v>
      </c>
      <c r="D45" s="39">
        <v>240</v>
      </c>
      <c r="E45" s="48" t="s">
        <v>116</v>
      </c>
      <c r="F45" s="48" t="str">
        <f t="shared" si="5"/>
        <v>262944,00</v>
      </c>
      <c r="G45" s="48" t="str">
        <f t="shared" si="5"/>
        <v>199400,00</v>
      </c>
      <c r="H45" s="48" t="str">
        <f t="shared" si="5"/>
        <v>204800,00</v>
      </c>
    </row>
    <row r="46" spans="1:8" ht="12.75">
      <c r="A46" s="85">
        <v>33</v>
      </c>
      <c r="B46" s="95" t="s">
        <v>261</v>
      </c>
      <c r="C46" s="87">
        <v>120081090</v>
      </c>
      <c r="D46" s="85">
        <v>240</v>
      </c>
      <c r="E46" s="86" t="s">
        <v>20</v>
      </c>
      <c r="F46" s="86" t="s">
        <v>349</v>
      </c>
      <c r="G46" s="86" t="s">
        <v>290</v>
      </c>
      <c r="H46" s="86" t="s">
        <v>291</v>
      </c>
    </row>
    <row r="47" spans="1:8" ht="76.5">
      <c r="A47" s="85">
        <v>34</v>
      </c>
      <c r="B47" s="129" t="s">
        <v>259</v>
      </c>
      <c r="C47" s="80" t="s">
        <v>256</v>
      </c>
      <c r="D47" s="85"/>
      <c r="E47" s="86"/>
      <c r="F47" s="142" t="str">
        <f>F48</f>
        <v>140143,00</v>
      </c>
      <c r="G47" s="86" t="s">
        <v>255</v>
      </c>
      <c r="H47" s="86" t="s">
        <v>255</v>
      </c>
    </row>
    <row r="48" spans="1:8" ht="17.25" customHeight="1">
      <c r="A48" s="39">
        <v>35</v>
      </c>
      <c r="B48" s="49" t="s">
        <v>196</v>
      </c>
      <c r="C48" s="80" t="s">
        <v>256</v>
      </c>
      <c r="D48" s="39">
        <v>200</v>
      </c>
      <c r="E48" s="48"/>
      <c r="F48" s="48" t="str">
        <f aca="true" t="shared" si="6" ref="F48:H50">+F49</f>
        <v>140143,00</v>
      </c>
      <c r="G48" s="48" t="str">
        <f t="shared" si="6"/>
        <v>0,00</v>
      </c>
      <c r="H48" s="48" t="str">
        <f t="shared" si="6"/>
        <v>0,00</v>
      </c>
    </row>
    <row r="49" spans="1:8" ht="24.75" customHeight="1">
      <c r="A49" s="39">
        <v>36</v>
      </c>
      <c r="B49" s="49" t="s">
        <v>197</v>
      </c>
      <c r="C49" s="80" t="s">
        <v>256</v>
      </c>
      <c r="D49" s="39">
        <v>240</v>
      </c>
      <c r="E49" s="48"/>
      <c r="F49" s="48" t="str">
        <f t="shared" si="6"/>
        <v>140143,00</v>
      </c>
      <c r="G49" s="48" t="str">
        <f t="shared" si="6"/>
        <v>0,00</v>
      </c>
      <c r="H49" s="48" t="str">
        <f t="shared" si="6"/>
        <v>0,00</v>
      </c>
    </row>
    <row r="50" spans="1:8" ht="12.75">
      <c r="A50" s="39">
        <v>37</v>
      </c>
      <c r="B50" s="49" t="s">
        <v>115</v>
      </c>
      <c r="C50" s="80" t="s">
        <v>256</v>
      </c>
      <c r="D50" s="39">
        <v>240</v>
      </c>
      <c r="E50" s="48" t="s">
        <v>116</v>
      </c>
      <c r="F50" s="48" t="str">
        <f t="shared" si="6"/>
        <v>140143,00</v>
      </c>
      <c r="G50" s="48" t="str">
        <f t="shared" si="6"/>
        <v>0,00</v>
      </c>
      <c r="H50" s="48" t="str">
        <f t="shared" si="6"/>
        <v>0,00</v>
      </c>
    </row>
    <row r="51" spans="1:8" ht="12.75">
      <c r="A51" s="85">
        <v>38</v>
      </c>
      <c r="B51" s="95" t="s">
        <v>261</v>
      </c>
      <c r="C51" s="80" t="s">
        <v>256</v>
      </c>
      <c r="D51" s="85">
        <v>240</v>
      </c>
      <c r="E51" s="86" t="s">
        <v>20</v>
      </c>
      <c r="F51" s="86" t="s">
        <v>344</v>
      </c>
      <c r="G51" s="86" t="s">
        <v>255</v>
      </c>
      <c r="H51" s="86" t="s">
        <v>255</v>
      </c>
    </row>
    <row r="52" spans="1:8" ht="76.5">
      <c r="A52" s="85">
        <v>39</v>
      </c>
      <c r="B52" s="129" t="s">
        <v>345</v>
      </c>
      <c r="C52" s="80" t="s">
        <v>257</v>
      </c>
      <c r="D52" s="85"/>
      <c r="E52" s="86"/>
      <c r="F52" s="142" t="str">
        <f>F53</f>
        <v>799900,00</v>
      </c>
      <c r="G52" s="86" t="s">
        <v>255</v>
      </c>
      <c r="H52" s="86" t="s">
        <v>255</v>
      </c>
    </row>
    <row r="53" spans="1:8" ht="17.25" customHeight="1">
      <c r="A53" s="39">
        <v>40</v>
      </c>
      <c r="B53" s="49" t="s">
        <v>196</v>
      </c>
      <c r="C53" s="80" t="s">
        <v>257</v>
      </c>
      <c r="D53" s="39">
        <v>200</v>
      </c>
      <c r="E53" s="48"/>
      <c r="F53" s="48" t="str">
        <f aca="true" t="shared" si="7" ref="F53:H55">+F54</f>
        <v>799900,00</v>
      </c>
      <c r="G53" s="48" t="str">
        <f t="shared" si="7"/>
        <v>0,00</v>
      </c>
      <c r="H53" s="48" t="str">
        <f t="shared" si="7"/>
        <v>0,00</v>
      </c>
    </row>
    <row r="54" spans="1:8" ht="24.75" customHeight="1">
      <c r="A54" s="39">
        <v>41</v>
      </c>
      <c r="B54" s="49" t="s">
        <v>197</v>
      </c>
      <c r="C54" s="80" t="s">
        <v>257</v>
      </c>
      <c r="D54" s="39">
        <v>240</v>
      </c>
      <c r="E54" s="48"/>
      <c r="F54" s="48" t="str">
        <f t="shared" si="7"/>
        <v>799900,00</v>
      </c>
      <c r="G54" s="48" t="str">
        <f t="shared" si="7"/>
        <v>0,00</v>
      </c>
      <c r="H54" s="48" t="str">
        <f t="shared" si="7"/>
        <v>0,00</v>
      </c>
    </row>
    <row r="55" spans="1:8" ht="12.75">
      <c r="A55" s="39">
        <v>42</v>
      </c>
      <c r="B55" s="49" t="s">
        <v>115</v>
      </c>
      <c r="C55" s="80" t="s">
        <v>257</v>
      </c>
      <c r="D55" s="39">
        <v>240</v>
      </c>
      <c r="E55" s="48" t="s">
        <v>116</v>
      </c>
      <c r="F55" s="48" t="str">
        <f t="shared" si="7"/>
        <v>799900,00</v>
      </c>
      <c r="G55" s="48" t="str">
        <f t="shared" si="7"/>
        <v>0,00</v>
      </c>
      <c r="H55" s="48" t="str">
        <f t="shared" si="7"/>
        <v>0,00</v>
      </c>
    </row>
    <row r="56" spans="1:8" ht="12.75">
      <c r="A56" s="85">
        <v>43</v>
      </c>
      <c r="B56" s="95" t="s">
        <v>261</v>
      </c>
      <c r="C56" s="80" t="s">
        <v>257</v>
      </c>
      <c r="D56" s="85">
        <v>240</v>
      </c>
      <c r="E56" s="86" t="s">
        <v>20</v>
      </c>
      <c r="F56" s="86" t="s">
        <v>346</v>
      </c>
      <c r="G56" s="86" t="s">
        <v>255</v>
      </c>
      <c r="H56" s="86" t="s">
        <v>255</v>
      </c>
    </row>
    <row r="57" spans="1:8" ht="76.5">
      <c r="A57" s="85">
        <v>44</v>
      </c>
      <c r="B57" s="143" t="s">
        <v>348</v>
      </c>
      <c r="C57" s="80" t="s">
        <v>257</v>
      </c>
      <c r="D57" s="85"/>
      <c r="E57" s="86"/>
      <c r="F57" s="86" t="s">
        <v>347</v>
      </c>
      <c r="G57" s="86" t="s">
        <v>255</v>
      </c>
      <c r="H57" s="86" t="s">
        <v>255</v>
      </c>
    </row>
    <row r="58" spans="1:8" ht="17.25" customHeight="1">
      <c r="A58" s="39">
        <v>45</v>
      </c>
      <c r="B58" s="49" t="s">
        <v>196</v>
      </c>
      <c r="C58" s="80" t="s">
        <v>257</v>
      </c>
      <c r="D58" s="39">
        <v>200</v>
      </c>
      <c r="E58" s="48"/>
      <c r="F58" s="48" t="str">
        <f aca="true" t="shared" si="8" ref="F58:H60">+F59</f>
        <v>900,80</v>
      </c>
      <c r="G58" s="48" t="str">
        <f t="shared" si="8"/>
        <v>0,00</v>
      </c>
      <c r="H58" s="48" t="str">
        <f t="shared" si="8"/>
        <v>0,00</v>
      </c>
    </row>
    <row r="59" spans="1:8" ht="24.75" customHeight="1">
      <c r="A59" s="39">
        <v>46</v>
      </c>
      <c r="B59" s="49" t="s">
        <v>197</v>
      </c>
      <c r="C59" s="80" t="s">
        <v>257</v>
      </c>
      <c r="D59" s="39">
        <v>240</v>
      </c>
      <c r="E59" s="48"/>
      <c r="F59" s="48" t="str">
        <f t="shared" si="8"/>
        <v>900,80</v>
      </c>
      <c r="G59" s="48" t="str">
        <f t="shared" si="8"/>
        <v>0,00</v>
      </c>
      <c r="H59" s="48" t="str">
        <f t="shared" si="8"/>
        <v>0,00</v>
      </c>
    </row>
    <row r="60" spans="1:8" ht="12.75">
      <c r="A60" s="39">
        <v>47</v>
      </c>
      <c r="B60" s="49" t="s">
        <v>115</v>
      </c>
      <c r="C60" s="80" t="s">
        <v>257</v>
      </c>
      <c r="D60" s="39">
        <v>240</v>
      </c>
      <c r="E60" s="48" t="s">
        <v>116</v>
      </c>
      <c r="F60" s="48" t="str">
        <f t="shared" si="8"/>
        <v>900,80</v>
      </c>
      <c r="G60" s="48" t="str">
        <f t="shared" si="8"/>
        <v>0,00</v>
      </c>
      <c r="H60" s="48" t="str">
        <f t="shared" si="8"/>
        <v>0,00</v>
      </c>
    </row>
    <row r="61" spans="1:8" ht="12.75">
      <c r="A61" s="85">
        <v>48</v>
      </c>
      <c r="B61" s="95" t="s">
        <v>261</v>
      </c>
      <c r="C61" s="80" t="s">
        <v>257</v>
      </c>
      <c r="D61" s="85">
        <v>240</v>
      </c>
      <c r="E61" s="86" t="s">
        <v>20</v>
      </c>
      <c r="F61" s="86" t="s">
        <v>347</v>
      </c>
      <c r="G61" s="86" t="s">
        <v>255</v>
      </c>
      <c r="H61" s="86" t="s">
        <v>255</v>
      </c>
    </row>
    <row r="62" spans="1:8" ht="12.75">
      <c r="A62" s="39">
        <v>49</v>
      </c>
      <c r="B62" s="45" t="s">
        <v>45</v>
      </c>
      <c r="C62" s="79">
        <v>130000000</v>
      </c>
      <c r="D62" s="42"/>
      <c r="E62" s="44"/>
      <c r="F62" s="108">
        <f>+F63+F68+F73</f>
        <v>111492</v>
      </c>
      <c r="G62" s="108" t="str">
        <f>+G63</f>
        <v>109420,00</v>
      </c>
      <c r="H62" s="108" t="str">
        <f>+H63</f>
        <v>109420,00</v>
      </c>
    </row>
    <row r="63" spans="1:8" ht="54" customHeight="1">
      <c r="A63" s="39">
        <v>50</v>
      </c>
      <c r="B63" s="98" t="s">
        <v>35</v>
      </c>
      <c r="C63" s="80">
        <v>130082020</v>
      </c>
      <c r="D63" s="39"/>
      <c r="E63" s="48"/>
      <c r="F63" s="48" t="str">
        <f aca="true" t="shared" si="9" ref="F63:H66">+F64</f>
        <v>83597,00</v>
      </c>
      <c r="G63" s="48" t="str">
        <f t="shared" si="9"/>
        <v>109420,00</v>
      </c>
      <c r="H63" s="48" t="str">
        <f t="shared" si="9"/>
        <v>109420,00</v>
      </c>
    </row>
    <row r="64" spans="1:8" ht="12.75">
      <c r="A64" s="39">
        <v>51</v>
      </c>
      <c r="B64" s="49" t="s">
        <v>196</v>
      </c>
      <c r="C64" s="80">
        <v>130082020</v>
      </c>
      <c r="D64" s="39">
        <v>200</v>
      </c>
      <c r="E64" s="48"/>
      <c r="F64" s="48" t="str">
        <f t="shared" si="9"/>
        <v>83597,00</v>
      </c>
      <c r="G64" s="48" t="str">
        <f t="shared" si="9"/>
        <v>109420,00</v>
      </c>
      <c r="H64" s="48" t="str">
        <f t="shared" si="9"/>
        <v>109420,00</v>
      </c>
    </row>
    <row r="65" spans="1:8" ht="25.5">
      <c r="A65" s="39">
        <v>52</v>
      </c>
      <c r="B65" s="49" t="s">
        <v>197</v>
      </c>
      <c r="C65" s="80">
        <v>130082020</v>
      </c>
      <c r="D65" s="39">
        <v>240</v>
      </c>
      <c r="E65" s="48"/>
      <c r="F65" s="48" t="str">
        <f t="shared" si="9"/>
        <v>83597,00</v>
      </c>
      <c r="G65" s="48" t="str">
        <f t="shared" si="9"/>
        <v>109420,00</v>
      </c>
      <c r="H65" s="48" t="str">
        <f t="shared" si="9"/>
        <v>109420,00</v>
      </c>
    </row>
    <row r="66" spans="1:8" ht="12.75">
      <c r="A66" s="39">
        <v>53</v>
      </c>
      <c r="B66" s="49" t="s">
        <v>113</v>
      </c>
      <c r="C66" s="80">
        <v>130082020</v>
      </c>
      <c r="D66" s="39">
        <v>240</v>
      </c>
      <c r="E66" s="48" t="s">
        <v>114</v>
      </c>
      <c r="F66" s="48" t="str">
        <f t="shared" si="9"/>
        <v>83597,00</v>
      </c>
      <c r="G66" s="48" t="str">
        <f t="shared" si="9"/>
        <v>109420,00</v>
      </c>
      <c r="H66" s="48" t="str">
        <f t="shared" si="9"/>
        <v>109420,00</v>
      </c>
    </row>
    <row r="67" spans="1:8" ht="22.5">
      <c r="A67" s="39">
        <v>54</v>
      </c>
      <c r="B67" s="51" t="s">
        <v>15</v>
      </c>
      <c r="C67" s="80">
        <v>130082020</v>
      </c>
      <c r="D67" s="39">
        <v>240</v>
      </c>
      <c r="E67" s="48" t="s">
        <v>19</v>
      </c>
      <c r="F67" s="48" t="s">
        <v>314</v>
      </c>
      <c r="G67" s="48" t="s">
        <v>315</v>
      </c>
      <c r="H67" s="48" t="s">
        <v>315</v>
      </c>
    </row>
    <row r="68" spans="1:8" ht="63.75">
      <c r="A68" s="39">
        <v>55</v>
      </c>
      <c r="B68" s="126" t="s">
        <v>253</v>
      </c>
      <c r="C68" s="80" t="s">
        <v>254</v>
      </c>
      <c r="D68" s="39"/>
      <c r="E68" s="48"/>
      <c r="F68" s="114" t="str">
        <f>F69</f>
        <v>26500,00</v>
      </c>
      <c r="G68" s="48" t="s">
        <v>255</v>
      </c>
      <c r="H68" s="48" t="s">
        <v>255</v>
      </c>
    </row>
    <row r="69" spans="1:8" ht="12.75">
      <c r="A69" s="39">
        <v>56</v>
      </c>
      <c r="B69" s="49" t="s">
        <v>196</v>
      </c>
      <c r="C69" s="80" t="s">
        <v>254</v>
      </c>
      <c r="D69" s="39">
        <v>200</v>
      </c>
      <c r="E69" s="48"/>
      <c r="F69" s="48" t="str">
        <f aca="true" t="shared" si="10" ref="F69:H71">+F70</f>
        <v>26500,00</v>
      </c>
      <c r="G69" s="48" t="str">
        <f t="shared" si="10"/>
        <v>0,00</v>
      </c>
      <c r="H69" s="48" t="str">
        <f t="shared" si="10"/>
        <v>0,00</v>
      </c>
    </row>
    <row r="70" spans="1:8" ht="25.5">
      <c r="A70" s="39">
        <v>57</v>
      </c>
      <c r="B70" s="49" t="s">
        <v>197</v>
      </c>
      <c r="C70" s="80" t="s">
        <v>254</v>
      </c>
      <c r="D70" s="39">
        <v>240</v>
      </c>
      <c r="E70" s="48"/>
      <c r="F70" s="48" t="str">
        <f t="shared" si="10"/>
        <v>26500,00</v>
      </c>
      <c r="G70" s="48" t="str">
        <f t="shared" si="10"/>
        <v>0,00</v>
      </c>
      <c r="H70" s="48" t="str">
        <f t="shared" si="10"/>
        <v>0,00</v>
      </c>
    </row>
    <row r="71" spans="1:8" ht="12.75">
      <c r="A71" s="39">
        <v>58</v>
      </c>
      <c r="B71" s="49" t="s">
        <v>113</v>
      </c>
      <c r="C71" s="80" t="s">
        <v>254</v>
      </c>
      <c r="D71" s="39">
        <v>240</v>
      </c>
      <c r="E71" s="48" t="s">
        <v>114</v>
      </c>
      <c r="F71" s="48" t="str">
        <f t="shared" si="10"/>
        <v>26500,00</v>
      </c>
      <c r="G71" s="48" t="str">
        <f t="shared" si="10"/>
        <v>0,00</v>
      </c>
      <c r="H71" s="48" t="str">
        <f t="shared" si="10"/>
        <v>0,00</v>
      </c>
    </row>
    <row r="72" spans="1:8" ht="22.5">
      <c r="A72" s="39">
        <v>59</v>
      </c>
      <c r="B72" s="51" t="s">
        <v>15</v>
      </c>
      <c r="C72" s="80" t="s">
        <v>254</v>
      </c>
      <c r="D72" s="39">
        <v>240</v>
      </c>
      <c r="E72" s="48" t="s">
        <v>19</v>
      </c>
      <c r="F72" s="48" t="s">
        <v>354</v>
      </c>
      <c r="G72" s="48" t="s">
        <v>255</v>
      </c>
      <c r="H72" s="48" t="s">
        <v>255</v>
      </c>
    </row>
    <row r="73" spans="1:8" ht="49.5" customHeight="1">
      <c r="A73" s="39">
        <v>60</v>
      </c>
      <c r="B73" s="52" t="s">
        <v>355</v>
      </c>
      <c r="C73" s="80" t="s">
        <v>254</v>
      </c>
      <c r="D73" s="39"/>
      <c r="E73" s="48"/>
      <c r="F73" s="114" t="str">
        <f>F74</f>
        <v>1395,00</v>
      </c>
      <c r="G73" s="48" t="s">
        <v>255</v>
      </c>
      <c r="H73" s="48" t="s">
        <v>255</v>
      </c>
    </row>
    <row r="74" spans="1:8" ht="12.75">
      <c r="A74" s="39">
        <v>61</v>
      </c>
      <c r="B74" s="49" t="s">
        <v>196</v>
      </c>
      <c r="C74" s="80" t="s">
        <v>254</v>
      </c>
      <c r="D74" s="39">
        <v>200</v>
      </c>
      <c r="E74" s="48"/>
      <c r="F74" s="48" t="str">
        <f aca="true" t="shared" si="11" ref="F74:H76">+F75</f>
        <v>1395,00</v>
      </c>
      <c r="G74" s="48" t="str">
        <f t="shared" si="11"/>
        <v>0,00</v>
      </c>
      <c r="H74" s="48" t="str">
        <f t="shared" si="11"/>
        <v>0,00</v>
      </c>
    </row>
    <row r="75" spans="1:8" ht="25.5">
      <c r="A75" s="39">
        <v>62</v>
      </c>
      <c r="B75" s="49" t="s">
        <v>197</v>
      </c>
      <c r="C75" s="80" t="s">
        <v>254</v>
      </c>
      <c r="D75" s="39">
        <v>240</v>
      </c>
      <c r="E75" s="48"/>
      <c r="F75" s="48" t="str">
        <f t="shared" si="11"/>
        <v>1395,00</v>
      </c>
      <c r="G75" s="48" t="str">
        <f t="shared" si="11"/>
        <v>0,00</v>
      </c>
      <c r="H75" s="48" t="str">
        <f t="shared" si="11"/>
        <v>0,00</v>
      </c>
    </row>
    <row r="76" spans="1:8" ht="12.75">
      <c r="A76" s="39">
        <v>63</v>
      </c>
      <c r="B76" s="49" t="s">
        <v>113</v>
      </c>
      <c r="C76" s="80" t="s">
        <v>254</v>
      </c>
      <c r="D76" s="39">
        <v>240</v>
      </c>
      <c r="E76" s="48" t="s">
        <v>114</v>
      </c>
      <c r="F76" s="48" t="str">
        <f t="shared" si="11"/>
        <v>1395,00</v>
      </c>
      <c r="G76" s="48" t="str">
        <f t="shared" si="11"/>
        <v>0,00</v>
      </c>
      <c r="H76" s="48" t="str">
        <f t="shared" si="11"/>
        <v>0,00</v>
      </c>
    </row>
    <row r="77" spans="1:8" ht="22.5">
      <c r="A77" s="39">
        <v>64</v>
      </c>
      <c r="B77" s="51" t="s">
        <v>15</v>
      </c>
      <c r="C77" s="80" t="s">
        <v>254</v>
      </c>
      <c r="D77" s="39">
        <v>240</v>
      </c>
      <c r="E77" s="48" t="s">
        <v>19</v>
      </c>
      <c r="F77" s="48" t="s">
        <v>353</v>
      </c>
      <c r="G77" s="48" t="s">
        <v>255</v>
      </c>
      <c r="H77" s="48" t="s">
        <v>255</v>
      </c>
    </row>
    <row r="78" spans="1:8" ht="12.75">
      <c r="A78" s="39">
        <v>65</v>
      </c>
      <c r="B78" s="65" t="s">
        <v>215</v>
      </c>
      <c r="C78" s="81">
        <v>140000000</v>
      </c>
      <c r="D78" s="66"/>
      <c r="E78" s="66"/>
      <c r="F78" s="44">
        <f>+F79+F84</f>
        <v>950933.84</v>
      </c>
      <c r="G78" s="44">
        <f>+G79+G84</f>
        <v>950933.84</v>
      </c>
      <c r="H78" s="44">
        <f>+H79+H84</f>
        <v>950933.84</v>
      </c>
    </row>
    <row r="79" spans="1:8" ht="89.25">
      <c r="A79" s="39">
        <v>66</v>
      </c>
      <c r="B79" s="52" t="s">
        <v>216</v>
      </c>
      <c r="C79" s="78">
        <v>140082060</v>
      </c>
      <c r="D79" s="67"/>
      <c r="E79" s="67"/>
      <c r="F79" s="48" t="str">
        <f aca="true" t="shared" si="12" ref="F79:H82">+F80</f>
        <v>852170,00</v>
      </c>
      <c r="G79" s="48" t="str">
        <f t="shared" si="12"/>
        <v>852170,00</v>
      </c>
      <c r="H79" s="48" t="str">
        <f t="shared" si="12"/>
        <v>852170,00</v>
      </c>
    </row>
    <row r="80" spans="1:8" ht="12.75">
      <c r="A80" s="39">
        <v>67</v>
      </c>
      <c r="B80" s="62" t="s">
        <v>210</v>
      </c>
      <c r="C80" s="78">
        <v>140082060</v>
      </c>
      <c r="D80" s="67" t="s">
        <v>208</v>
      </c>
      <c r="E80" s="67"/>
      <c r="F80" s="48" t="str">
        <f t="shared" si="12"/>
        <v>852170,00</v>
      </c>
      <c r="G80" s="48" t="str">
        <f t="shared" si="12"/>
        <v>852170,00</v>
      </c>
      <c r="H80" s="48" t="str">
        <f t="shared" si="12"/>
        <v>852170,00</v>
      </c>
    </row>
    <row r="81" spans="1:8" ht="12.75">
      <c r="A81" s="39">
        <v>68</v>
      </c>
      <c r="B81" s="62" t="s">
        <v>147</v>
      </c>
      <c r="C81" s="78">
        <v>140082060</v>
      </c>
      <c r="D81" s="67" t="s">
        <v>209</v>
      </c>
      <c r="E81" s="67"/>
      <c r="F81" s="48" t="str">
        <f t="shared" si="12"/>
        <v>852170,00</v>
      </c>
      <c r="G81" s="48" t="str">
        <f t="shared" si="12"/>
        <v>852170,00</v>
      </c>
      <c r="H81" s="48" t="str">
        <f t="shared" si="12"/>
        <v>852170,00</v>
      </c>
    </row>
    <row r="82" spans="1:8" ht="12.75">
      <c r="A82" s="39">
        <v>69</v>
      </c>
      <c r="B82" s="60" t="s">
        <v>121</v>
      </c>
      <c r="C82" s="78">
        <v>140082060</v>
      </c>
      <c r="D82" s="67" t="s">
        <v>209</v>
      </c>
      <c r="E82" s="67" t="s">
        <v>164</v>
      </c>
      <c r="F82" s="48" t="str">
        <f t="shared" si="12"/>
        <v>852170,00</v>
      </c>
      <c r="G82" s="48" t="str">
        <f t="shared" si="12"/>
        <v>852170,00</v>
      </c>
      <c r="H82" s="48" t="str">
        <f t="shared" si="12"/>
        <v>852170,00</v>
      </c>
    </row>
    <row r="83" spans="1:8" ht="12.75">
      <c r="A83" s="39">
        <v>70</v>
      </c>
      <c r="B83" s="61" t="s">
        <v>157</v>
      </c>
      <c r="C83" s="78">
        <v>140082060</v>
      </c>
      <c r="D83" s="67" t="s">
        <v>209</v>
      </c>
      <c r="E83" s="67" t="s">
        <v>165</v>
      </c>
      <c r="F83" s="48" t="s">
        <v>294</v>
      </c>
      <c r="G83" s="48" t="s">
        <v>294</v>
      </c>
      <c r="H83" s="48" t="s">
        <v>294</v>
      </c>
    </row>
    <row r="84" spans="1:8" ht="105.75" customHeight="1">
      <c r="A84" s="39">
        <v>71</v>
      </c>
      <c r="B84" s="52" t="s">
        <v>241</v>
      </c>
      <c r="C84" s="78">
        <v>140082110</v>
      </c>
      <c r="D84" s="67"/>
      <c r="E84" s="67"/>
      <c r="F84" s="48" t="str">
        <f aca="true" t="shared" si="13" ref="F84:H86">F85</f>
        <v>98763,84</v>
      </c>
      <c r="G84" s="48" t="str">
        <f t="shared" si="13"/>
        <v>98763,84</v>
      </c>
      <c r="H84" s="48" t="str">
        <f t="shared" si="13"/>
        <v>98763,84</v>
      </c>
    </row>
    <row r="85" spans="1:8" ht="12.75">
      <c r="A85" s="39">
        <v>72</v>
      </c>
      <c r="B85" s="52" t="s">
        <v>210</v>
      </c>
      <c r="C85" s="78">
        <v>140082110</v>
      </c>
      <c r="D85" s="67" t="s">
        <v>208</v>
      </c>
      <c r="E85" s="67"/>
      <c r="F85" s="48" t="str">
        <f t="shared" si="13"/>
        <v>98763,84</v>
      </c>
      <c r="G85" s="48" t="str">
        <f t="shared" si="13"/>
        <v>98763,84</v>
      </c>
      <c r="H85" s="48" t="str">
        <f t="shared" si="13"/>
        <v>98763,84</v>
      </c>
    </row>
    <row r="86" spans="1:8" ht="12.75">
      <c r="A86" s="39">
        <v>73</v>
      </c>
      <c r="B86" s="52" t="s">
        <v>147</v>
      </c>
      <c r="C86" s="78">
        <v>140082110</v>
      </c>
      <c r="D86" s="67" t="s">
        <v>209</v>
      </c>
      <c r="E86" s="67"/>
      <c r="F86" s="48" t="str">
        <f t="shared" si="13"/>
        <v>98763,84</v>
      </c>
      <c r="G86" s="48" t="str">
        <f t="shared" si="13"/>
        <v>98763,84</v>
      </c>
      <c r="H86" s="48" t="str">
        <f t="shared" si="13"/>
        <v>98763,84</v>
      </c>
    </row>
    <row r="87" spans="1:8" ht="12.75">
      <c r="A87" s="39">
        <v>74</v>
      </c>
      <c r="B87" s="52" t="s">
        <v>237</v>
      </c>
      <c r="C87" s="78">
        <v>140082110</v>
      </c>
      <c r="D87" s="67" t="s">
        <v>209</v>
      </c>
      <c r="E87" s="67" t="s">
        <v>239</v>
      </c>
      <c r="F87" s="48" t="str">
        <f>+F88</f>
        <v>98763,84</v>
      </c>
      <c r="G87" s="48" t="str">
        <f>+G88</f>
        <v>98763,84</v>
      </c>
      <c r="H87" s="48" t="str">
        <f>+H88</f>
        <v>98763,84</v>
      </c>
    </row>
    <row r="88" spans="1:8" ht="12.75">
      <c r="A88" s="39">
        <v>75</v>
      </c>
      <c r="B88" s="52" t="s">
        <v>238</v>
      </c>
      <c r="C88" s="78">
        <v>140082110</v>
      </c>
      <c r="D88" s="67" t="s">
        <v>209</v>
      </c>
      <c r="E88" s="67" t="s">
        <v>240</v>
      </c>
      <c r="F88" s="48" t="s">
        <v>295</v>
      </c>
      <c r="G88" s="48" t="s">
        <v>295</v>
      </c>
      <c r="H88" s="48" t="s">
        <v>295</v>
      </c>
    </row>
    <row r="89" spans="1:8" ht="12.75">
      <c r="A89" s="39">
        <v>76</v>
      </c>
      <c r="B89" s="107" t="s">
        <v>11</v>
      </c>
      <c r="C89" s="79">
        <v>8100000000</v>
      </c>
      <c r="D89" s="42"/>
      <c r="E89" s="44"/>
      <c r="F89" s="108">
        <f>F90</f>
        <v>3918091.06</v>
      </c>
      <c r="G89" s="108">
        <f>G90</f>
        <v>3765655.16</v>
      </c>
      <c r="H89" s="108">
        <f>H90</f>
        <v>3520639.01</v>
      </c>
    </row>
    <row r="90" spans="1:8" s="71" customFormat="1" ht="16.5" customHeight="1">
      <c r="A90" s="39">
        <v>77</v>
      </c>
      <c r="B90" s="107" t="s">
        <v>4</v>
      </c>
      <c r="C90" s="79">
        <v>8110000000</v>
      </c>
      <c r="D90" s="42"/>
      <c r="E90" s="44"/>
      <c r="F90" s="108">
        <f>+F91+F100+F105+F110+F123</f>
        <v>3918091.06</v>
      </c>
      <c r="G90" s="108">
        <f>+G91+G100+G105+G110+G123</f>
        <v>3765655.16</v>
      </c>
      <c r="H90" s="108">
        <f>+H91+H100+H105+H110+H123</f>
        <v>3520639.01</v>
      </c>
    </row>
    <row r="91" spans="1:8" s="115" customFormat="1" ht="39" customHeight="1">
      <c r="A91" s="39">
        <v>78</v>
      </c>
      <c r="B91" s="52" t="s">
        <v>271</v>
      </c>
      <c r="C91" s="80">
        <v>8110051180</v>
      </c>
      <c r="D91" s="39"/>
      <c r="E91" s="48"/>
      <c r="F91" s="114">
        <f>F92+F96</f>
        <v>51673</v>
      </c>
      <c r="G91" s="114">
        <f>+G92+G96</f>
        <v>55650</v>
      </c>
      <c r="H91" s="48" t="s">
        <v>255</v>
      </c>
    </row>
    <row r="92" spans="1:8" s="71" customFormat="1" ht="37.5" customHeight="1">
      <c r="A92" s="39">
        <v>79</v>
      </c>
      <c r="B92" s="52" t="s">
        <v>198</v>
      </c>
      <c r="C92" s="80">
        <v>8110051180</v>
      </c>
      <c r="D92" s="39">
        <v>100</v>
      </c>
      <c r="E92" s="48"/>
      <c r="F92" s="114">
        <f aca="true" t="shared" si="14" ref="F92:G94">F93</f>
        <v>51038.92</v>
      </c>
      <c r="G92" s="114">
        <f t="shared" si="14"/>
        <v>51038.92</v>
      </c>
      <c r="H92" s="48" t="s">
        <v>255</v>
      </c>
    </row>
    <row r="93" spans="1:8" s="71" customFormat="1" ht="17.25" customHeight="1">
      <c r="A93" s="39">
        <v>80</v>
      </c>
      <c r="B93" s="52" t="s">
        <v>6</v>
      </c>
      <c r="C93" s="80">
        <v>8110051180</v>
      </c>
      <c r="D93" s="39">
        <v>120</v>
      </c>
      <c r="E93" s="48"/>
      <c r="F93" s="114">
        <f t="shared" si="14"/>
        <v>51038.92</v>
      </c>
      <c r="G93" s="114">
        <f t="shared" si="14"/>
        <v>51038.92</v>
      </c>
      <c r="H93" s="48" t="s">
        <v>255</v>
      </c>
    </row>
    <row r="94" spans="1:8" s="71" customFormat="1" ht="14.25" customHeight="1">
      <c r="A94" s="39">
        <v>81</v>
      </c>
      <c r="B94" s="52" t="s">
        <v>270</v>
      </c>
      <c r="C94" s="80">
        <v>8110051180</v>
      </c>
      <c r="D94" s="39">
        <v>120</v>
      </c>
      <c r="E94" s="48" t="s">
        <v>266</v>
      </c>
      <c r="F94" s="114">
        <f t="shared" si="14"/>
        <v>51038.92</v>
      </c>
      <c r="G94" s="114">
        <f t="shared" si="14"/>
        <v>51038.92</v>
      </c>
      <c r="H94" s="48" t="s">
        <v>255</v>
      </c>
    </row>
    <row r="95" spans="1:8" s="71" customFormat="1" ht="14.25" customHeight="1">
      <c r="A95" s="39">
        <v>82</v>
      </c>
      <c r="B95" s="52" t="s">
        <v>267</v>
      </c>
      <c r="C95" s="80">
        <v>8110051180</v>
      </c>
      <c r="D95" s="39">
        <v>120</v>
      </c>
      <c r="E95" s="48" t="s">
        <v>268</v>
      </c>
      <c r="F95" s="114">
        <v>51038.92</v>
      </c>
      <c r="G95" s="114">
        <v>51038.92</v>
      </c>
      <c r="H95" s="48" t="s">
        <v>255</v>
      </c>
    </row>
    <row r="96" spans="1:8" s="71" customFormat="1" ht="14.25" customHeight="1">
      <c r="A96" s="39">
        <v>83</v>
      </c>
      <c r="B96" s="49" t="s">
        <v>196</v>
      </c>
      <c r="C96" s="80">
        <v>8110051180</v>
      </c>
      <c r="D96" s="39">
        <v>200</v>
      </c>
      <c r="E96" s="48"/>
      <c r="F96" s="114" t="str">
        <f aca="true" t="shared" si="15" ref="F96:G98">F97</f>
        <v>634,08</v>
      </c>
      <c r="G96" s="114" t="str">
        <f t="shared" si="15"/>
        <v>4611,08</v>
      </c>
      <c r="H96" s="48" t="s">
        <v>255</v>
      </c>
    </row>
    <row r="97" spans="1:8" s="71" customFormat="1" ht="27" customHeight="1">
      <c r="A97" s="39">
        <v>84</v>
      </c>
      <c r="B97" s="49" t="s">
        <v>197</v>
      </c>
      <c r="C97" s="80">
        <v>8110051180</v>
      </c>
      <c r="D97" s="39">
        <v>240</v>
      </c>
      <c r="E97" s="48"/>
      <c r="F97" s="114" t="str">
        <f t="shared" si="15"/>
        <v>634,08</v>
      </c>
      <c r="G97" s="114" t="str">
        <f t="shared" si="15"/>
        <v>4611,08</v>
      </c>
      <c r="H97" s="48" t="s">
        <v>255</v>
      </c>
    </row>
    <row r="98" spans="1:8" s="71" customFormat="1" ht="14.25" customHeight="1">
      <c r="A98" s="39">
        <v>85</v>
      </c>
      <c r="B98" s="52" t="s">
        <v>270</v>
      </c>
      <c r="C98" s="80">
        <v>8110051180</v>
      </c>
      <c r="D98" s="39">
        <v>240</v>
      </c>
      <c r="E98" s="48" t="s">
        <v>266</v>
      </c>
      <c r="F98" s="114" t="str">
        <f t="shared" si="15"/>
        <v>634,08</v>
      </c>
      <c r="G98" s="114" t="str">
        <f t="shared" si="15"/>
        <v>4611,08</v>
      </c>
      <c r="H98" s="48" t="s">
        <v>255</v>
      </c>
    </row>
    <row r="99" spans="1:8" s="71" customFormat="1" ht="14.25" customHeight="1">
      <c r="A99" s="39">
        <v>86</v>
      </c>
      <c r="B99" s="52" t="s">
        <v>267</v>
      </c>
      <c r="C99" s="80">
        <v>8110051180</v>
      </c>
      <c r="D99" s="39">
        <v>240</v>
      </c>
      <c r="E99" s="48" t="s">
        <v>268</v>
      </c>
      <c r="F99" s="48" t="s">
        <v>351</v>
      </c>
      <c r="G99" s="48" t="s">
        <v>296</v>
      </c>
      <c r="H99" s="48" t="s">
        <v>255</v>
      </c>
    </row>
    <row r="100" spans="1:8" s="71" customFormat="1" ht="57" customHeight="1">
      <c r="A100" s="39">
        <v>87</v>
      </c>
      <c r="B100" s="38" t="s">
        <v>269</v>
      </c>
      <c r="C100" s="79">
        <v>8110075140</v>
      </c>
      <c r="D100" s="42"/>
      <c r="E100" s="44"/>
      <c r="F100" s="108" t="str">
        <f aca="true" t="shared" si="16" ref="F100:H103">F101</f>
        <v>1738,00</v>
      </c>
      <c r="G100" s="108" t="str">
        <f t="shared" si="16"/>
        <v>1738,00</v>
      </c>
      <c r="H100" s="108" t="str">
        <f t="shared" si="16"/>
        <v>1738,00</v>
      </c>
    </row>
    <row r="101" spans="1:8" s="71" customFormat="1" ht="16.5" customHeight="1">
      <c r="A101" s="39">
        <v>88</v>
      </c>
      <c r="B101" s="49" t="s">
        <v>196</v>
      </c>
      <c r="C101" s="80">
        <v>8110075140</v>
      </c>
      <c r="D101" s="39">
        <v>200</v>
      </c>
      <c r="E101" s="48"/>
      <c r="F101" s="114" t="str">
        <f t="shared" si="16"/>
        <v>1738,00</v>
      </c>
      <c r="G101" s="114" t="str">
        <f t="shared" si="16"/>
        <v>1738,00</v>
      </c>
      <c r="H101" s="114" t="str">
        <f t="shared" si="16"/>
        <v>1738,00</v>
      </c>
    </row>
    <row r="102" spans="1:8" s="71" customFormat="1" ht="28.5" customHeight="1">
      <c r="A102" s="39">
        <v>89</v>
      </c>
      <c r="B102" s="49" t="s">
        <v>197</v>
      </c>
      <c r="C102" s="80">
        <v>8110075140</v>
      </c>
      <c r="D102" s="39">
        <v>240</v>
      </c>
      <c r="E102" s="48"/>
      <c r="F102" s="114" t="str">
        <f t="shared" si="16"/>
        <v>1738,00</v>
      </c>
      <c r="G102" s="114" t="str">
        <f t="shared" si="16"/>
        <v>1738,00</v>
      </c>
      <c r="H102" s="114" t="str">
        <f t="shared" si="16"/>
        <v>1738,00</v>
      </c>
    </row>
    <row r="103" spans="1:8" s="71" customFormat="1" ht="14.25" customHeight="1">
      <c r="A103" s="39">
        <v>90</v>
      </c>
      <c r="B103" s="55" t="s">
        <v>151</v>
      </c>
      <c r="C103" s="80">
        <v>8110075140</v>
      </c>
      <c r="D103" s="39">
        <v>240</v>
      </c>
      <c r="E103" s="48" t="s">
        <v>159</v>
      </c>
      <c r="F103" s="114" t="str">
        <f t="shared" si="16"/>
        <v>1738,00</v>
      </c>
      <c r="G103" s="114" t="str">
        <f t="shared" si="16"/>
        <v>1738,00</v>
      </c>
      <c r="H103" s="114" t="str">
        <f t="shared" si="16"/>
        <v>1738,00</v>
      </c>
    </row>
    <row r="104" spans="1:8" s="71" customFormat="1" ht="14.25" customHeight="1">
      <c r="A104" s="39">
        <v>91</v>
      </c>
      <c r="B104" s="59" t="s">
        <v>168</v>
      </c>
      <c r="C104" s="80">
        <v>8110075140</v>
      </c>
      <c r="D104" s="39">
        <v>240</v>
      </c>
      <c r="E104" s="48" t="s">
        <v>174</v>
      </c>
      <c r="F104" s="48" t="s">
        <v>288</v>
      </c>
      <c r="G104" s="48" t="s">
        <v>288</v>
      </c>
      <c r="H104" s="48" t="s">
        <v>288</v>
      </c>
    </row>
    <row r="105" spans="1:8" ht="38.25">
      <c r="A105" s="39">
        <v>92</v>
      </c>
      <c r="B105" s="107" t="s">
        <v>12</v>
      </c>
      <c r="C105" s="79">
        <v>8110080050</v>
      </c>
      <c r="D105" s="42"/>
      <c r="E105" s="44"/>
      <c r="F105" s="44" t="str">
        <f aca="true" t="shared" si="17" ref="F105:H108">+F106</f>
        <v>1500,00</v>
      </c>
      <c r="G105" s="44" t="str">
        <f t="shared" si="17"/>
        <v>1500,00</v>
      </c>
      <c r="H105" s="44" t="str">
        <f t="shared" si="17"/>
        <v>1500,00</v>
      </c>
    </row>
    <row r="106" spans="1:8" ht="12.75">
      <c r="A106" s="39">
        <v>93</v>
      </c>
      <c r="B106" s="98" t="s">
        <v>9</v>
      </c>
      <c r="C106" s="80">
        <v>8110080050</v>
      </c>
      <c r="D106" s="39">
        <v>800</v>
      </c>
      <c r="E106" s="48"/>
      <c r="F106" s="48" t="str">
        <f t="shared" si="17"/>
        <v>1500,00</v>
      </c>
      <c r="G106" s="48" t="str">
        <f t="shared" si="17"/>
        <v>1500,00</v>
      </c>
      <c r="H106" s="48" t="str">
        <f t="shared" si="17"/>
        <v>1500,00</v>
      </c>
    </row>
    <row r="107" spans="1:8" ht="12.75">
      <c r="A107" s="39">
        <v>94</v>
      </c>
      <c r="B107" s="98" t="s">
        <v>36</v>
      </c>
      <c r="C107" s="80">
        <v>8110080050</v>
      </c>
      <c r="D107" s="39">
        <v>870</v>
      </c>
      <c r="E107" s="48"/>
      <c r="F107" s="48" t="str">
        <f t="shared" si="17"/>
        <v>1500,00</v>
      </c>
      <c r="G107" s="48" t="str">
        <f t="shared" si="17"/>
        <v>1500,00</v>
      </c>
      <c r="H107" s="48" t="str">
        <f t="shared" si="17"/>
        <v>1500,00</v>
      </c>
    </row>
    <row r="108" spans="1:8" ht="12.75">
      <c r="A108" s="39">
        <v>95</v>
      </c>
      <c r="B108" s="98" t="s">
        <v>151</v>
      </c>
      <c r="C108" s="80">
        <v>8110080050</v>
      </c>
      <c r="D108" s="39">
        <v>870</v>
      </c>
      <c r="E108" s="48" t="s">
        <v>159</v>
      </c>
      <c r="F108" s="48" t="str">
        <f t="shared" si="17"/>
        <v>1500,00</v>
      </c>
      <c r="G108" s="48" t="str">
        <f t="shared" si="17"/>
        <v>1500,00</v>
      </c>
      <c r="H108" s="48" t="str">
        <f t="shared" si="17"/>
        <v>1500,00</v>
      </c>
    </row>
    <row r="109" spans="1:8" ht="12.75">
      <c r="A109" s="39">
        <v>96</v>
      </c>
      <c r="B109" s="98" t="s">
        <v>154</v>
      </c>
      <c r="C109" s="80">
        <v>8110080050</v>
      </c>
      <c r="D109" s="39">
        <v>870</v>
      </c>
      <c r="E109" s="48" t="s">
        <v>173</v>
      </c>
      <c r="F109" s="48" t="s">
        <v>252</v>
      </c>
      <c r="G109" s="48" t="s">
        <v>252</v>
      </c>
      <c r="H109" s="48" t="s">
        <v>252</v>
      </c>
    </row>
    <row r="110" spans="1:8" ht="38.25">
      <c r="A110" s="39">
        <v>97</v>
      </c>
      <c r="B110" s="107" t="s">
        <v>5</v>
      </c>
      <c r="C110" s="79">
        <v>8110080210</v>
      </c>
      <c r="D110" s="42"/>
      <c r="E110" s="44"/>
      <c r="F110" s="108">
        <f>+F111+F115+F119</f>
        <v>3836776.06</v>
      </c>
      <c r="G110" s="108">
        <f>+G111+G115+G119</f>
        <v>3680363.16</v>
      </c>
      <c r="H110" s="108">
        <f>+H111+H115+H119</f>
        <v>3490997.01</v>
      </c>
    </row>
    <row r="111" spans="1:8" ht="38.25">
      <c r="A111" s="39">
        <v>98</v>
      </c>
      <c r="B111" s="98" t="s">
        <v>198</v>
      </c>
      <c r="C111" s="80">
        <v>8110080210</v>
      </c>
      <c r="D111" s="39">
        <v>100</v>
      </c>
      <c r="E111" s="48"/>
      <c r="F111" s="48" t="str">
        <f aca="true" t="shared" si="18" ref="F111:H112">+F112</f>
        <v>2804902,00</v>
      </c>
      <c r="G111" s="48" t="str">
        <f t="shared" si="18"/>
        <v>2747541,00</v>
      </c>
      <c r="H111" s="48" t="str">
        <f t="shared" si="18"/>
        <v>2804929,00</v>
      </c>
    </row>
    <row r="112" spans="1:8" ht="19.5" customHeight="1">
      <c r="A112" s="39">
        <v>99</v>
      </c>
      <c r="B112" s="49" t="s">
        <v>199</v>
      </c>
      <c r="C112" s="80">
        <v>8110080210</v>
      </c>
      <c r="D112" s="39">
        <v>120</v>
      </c>
      <c r="E112" s="48"/>
      <c r="F112" s="48" t="str">
        <f t="shared" si="18"/>
        <v>2804902,00</v>
      </c>
      <c r="G112" s="48" t="str">
        <f t="shared" si="18"/>
        <v>2747541,00</v>
      </c>
      <c r="H112" s="48" t="str">
        <f t="shared" si="18"/>
        <v>2804929,00</v>
      </c>
    </row>
    <row r="113" spans="1:8" ht="12.75">
      <c r="A113" s="39">
        <v>100</v>
      </c>
      <c r="B113" s="49" t="s">
        <v>151</v>
      </c>
      <c r="C113" s="80">
        <v>8110080210</v>
      </c>
      <c r="D113" s="39">
        <v>120</v>
      </c>
      <c r="E113" s="48" t="s">
        <v>159</v>
      </c>
      <c r="F113" s="114" t="str">
        <f>+F114</f>
        <v>2804902,00</v>
      </c>
      <c r="G113" s="114" t="str">
        <f>+G114</f>
        <v>2747541,00</v>
      </c>
      <c r="H113" s="114" t="str">
        <f>+H114</f>
        <v>2804929,00</v>
      </c>
    </row>
    <row r="114" spans="1:8" ht="25.5">
      <c r="A114" s="39">
        <v>101</v>
      </c>
      <c r="B114" s="98" t="s">
        <v>37</v>
      </c>
      <c r="C114" s="80">
        <v>8110080210</v>
      </c>
      <c r="D114" s="39">
        <v>120</v>
      </c>
      <c r="E114" s="48" t="s">
        <v>161</v>
      </c>
      <c r="F114" s="48" t="s">
        <v>341</v>
      </c>
      <c r="G114" s="48" t="s">
        <v>320</v>
      </c>
      <c r="H114" s="48" t="s">
        <v>287</v>
      </c>
    </row>
    <row r="115" spans="1:8" ht="17.25" customHeight="1">
      <c r="A115" s="39">
        <v>102</v>
      </c>
      <c r="B115" s="49" t="s">
        <v>196</v>
      </c>
      <c r="C115" s="80">
        <v>8110080210</v>
      </c>
      <c r="D115" s="39">
        <v>200</v>
      </c>
      <c r="E115" s="48"/>
      <c r="F115" s="48" t="str">
        <f aca="true" t="shared" si="19" ref="F115:H117">+F116</f>
        <v>1028351,06</v>
      </c>
      <c r="G115" s="48" t="str">
        <f t="shared" si="19"/>
        <v>929299,16</v>
      </c>
      <c r="H115" s="48" t="str">
        <f t="shared" si="19"/>
        <v>682545,01</v>
      </c>
    </row>
    <row r="116" spans="1:8" ht="25.5">
      <c r="A116" s="39">
        <v>103</v>
      </c>
      <c r="B116" s="49" t="s">
        <v>197</v>
      </c>
      <c r="C116" s="80">
        <v>8110080210</v>
      </c>
      <c r="D116" s="39">
        <v>240</v>
      </c>
      <c r="E116" s="48"/>
      <c r="F116" s="48" t="str">
        <f t="shared" si="19"/>
        <v>1028351,06</v>
      </c>
      <c r="G116" s="48" t="str">
        <f t="shared" si="19"/>
        <v>929299,16</v>
      </c>
      <c r="H116" s="48" t="str">
        <f t="shared" si="19"/>
        <v>682545,01</v>
      </c>
    </row>
    <row r="117" spans="1:8" ht="12.75">
      <c r="A117" s="39">
        <v>104</v>
      </c>
      <c r="B117" s="49" t="s">
        <v>151</v>
      </c>
      <c r="C117" s="80">
        <v>8110080210</v>
      </c>
      <c r="D117" s="39">
        <v>240</v>
      </c>
      <c r="E117" s="48" t="s">
        <v>159</v>
      </c>
      <c r="F117" s="48" t="str">
        <f t="shared" si="19"/>
        <v>1028351,06</v>
      </c>
      <c r="G117" s="48" t="str">
        <f t="shared" si="19"/>
        <v>929299,16</v>
      </c>
      <c r="H117" s="48" t="str">
        <f t="shared" si="19"/>
        <v>682545,01</v>
      </c>
    </row>
    <row r="118" spans="1:8" ht="24.75" customHeight="1">
      <c r="A118" s="39">
        <v>105</v>
      </c>
      <c r="B118" s="49" t="s">
        <v>37</v>
      </c>
      <c r="C118" s="80">
        <v>8110080210</v>
      </c>
      <c r="D118" s="39">
        <v>240</v>
      </c>
      <c r="E118" s="48" t="s">
        <v>161</v>
      </c>
      <c r="F118" s="48" t="s">
        <v>342</v>
      </c>
      <c r="G118" s="48" t="s">
        <v>321</v>
      </c>
      <c r="H118" s="48" t="s">
        <v>318</v>
      </c>
    </row>
    <row r="119" spans="1:8" ht="12.75">
      <c r="A119" s="39">
        <v>106</v>
      </c>
      <c r="B119" s="49" t="s">
        <v>38</v>
      </c>
      <c r="C119" s="80">
        <v>8110080210</v>
      </c>
      <c r="D119" s="39">
        <v>800</v>
      </c>
      <c r="E119" s="48"/>
      <c r="F119" s="48" t="str">
        <f aca="true" t="shared" si="20" ref="F119:H120">+F120</f>
        <v>3523,00</v>
      </c>
      <c r="G119" s="48" t="str">
        <f t="shared" si="20"/>
        <v>3523,00</v>
      </c>
      <c r="H119" s="48" t="str">
        <f t="shared" si="20"/>
        <v>3523,00</v>
      </c>
    </row>
    <row r="120" spans="1:8" ht="12.75">
      <c r="A120" s="39">
        <v>107</v>
      </c>
      <c r="B120" s="49" t="s">
        <v>10</v>
      </c>
      <c r="C120" s="80">
        <v>8110080210</v>
      </c>
      <c r="D120" s="39">
        <v>850</v>
      </c>
      <c r="E120" s="48"/>
      <c r="F120" s="48" t="str">
        <f t="shared" si="20"/>
        <v>3523,00</v>
      </c>
      <c r="G120" s="48" t="str">
        <f t="shared" si="20"/>
        <v>3523,00</v>
      </c>
      <c r="H120" s="48" t="str">
        <f t="shared" si="20"/>
        <v>3523,00</v>
      </c>
    </row>
    <row r="121" spans="1:8" ht="12.75">
      <c r="A121" s="39">
        <v>108</v>
      </c>
      <c r="B121" s="49" t="s">
        <v>151</v>
      </c>
      <c r="C121" s="80">
        <v>8110080210</v>
      </c>
      <c r="D121" s="39">
        <v>850</v>
      </c>
      <c r="E121" s="48" t="s">
        <v>159</v>
      </c>
      <c r="F121" s="48" t="str">
        <f>+F122</f>
        <v>3523,00</v>
      </c>
      <c r="G121" s="114" t="str">
        <f>+G122</f>
        <v>3523,00</v>
      </c>
      <c r="H121" s="114" t="str">
        <f>+H122</f>
        <v>3523,00</v>
      </c>
    </row>
    <row r="122" spans="1:8" ht="27" customHeight="1">
      <c r="A122" s="39">
        <v>109</v>
      </c>
      <c r="B122" s="49" t="s">
        <v>37</v>
      </c>
      <c r="C122" s="80">
        <v>8110080210</v>
      </c>
      <c r="D122" s="39">
        <v>850</v>
      </c>
      <c r="E122" s="48" t="s">
        <v>161</v>
      </c>
      <c r="F122" s="48" t="s">
        <v>251</v>
      </c>
      <c r="G122" s="48" t="s">
        <v>251</v>
      </c>
      <c r="H122" s="48" t="s">
        <v>251</v>
      </c>
    </row>
    <row r="123" spans="1:8" s="71" customFormat="1" ht="69.75" customHeight="1">
      <c r="A123" s="42">
        <v>110</v>
      </c>
      <c r="B123" s="38" t="s">
        <v>219</v>
      </c>
      <c r="C123" s="79">
        <v>8110082090</v>
      </c>
      <c r="D123" s="42"/>
      <c r="E123" s="44"/>
      <c r="F123" s="44" t="str">
        <f aca="true" t="shared" si="21" ref="F123:H126">F124</f>
        <v>26404,00</v>
      </c>
      <c r="G123" s="44" t="str">
        <f t="shared" si="21"/>
        <v>26404,00</v>
      </c>
      <c r="H123" s="44" t="str">
        <f t="shared" si="21"/>
        <v>26404,00</v>
      </c>
    </row>
    <row r="124" spans="1:8" ht="18" customHeight="1">
      <c r="A124" s="39">
        <v>111</v>
      </c>
      <c r="B124" s="52" t="s">
        <v>210</v>
      </c>
      <c r="C124" s="80">
        <v>8110082090</v>
      </c>
      <c r="D124" s="39">
        <v>500</v>
      </c>
      <c r="E124" s="48"/>
      <c r="F124" s="48" t="str">
        <f t="shared" si="21"/>
        <v>26404,00</v>
      </c>
      <c r="G124" s="48" t="str">
        <f t="shared" si="21"/>
        <v>26404,00</v>
      </c>
      <c r="H124" s="48" t="str">
        <f t="shared" si="21"/>
        <v>26404,00</v>
      </c>
    </row>
    <row r="125" spans="1:8" ht="14.25" customHeight="1">
      <c r="A125" s="39">
        <v>112</v>
      </c>
      <c r="B125" s="52" t="s">
        <v>147</v>
      </c>
      <c r="C125" s="80">
        <v>8110082090</v>
      </c>
      <c r="D125" s="39">
        <v>540</v>
      </c>
      <c r="E125" s="48"/>
      <c r="F125" s="48" t="str">
        <f t="shared" si="21"/>
        <v>26404,00</v>
      </c>
      <c r="G125" s="48" t="str">
        <f t="shared" si="21"/>
        <v>26404,00</v>
      </c>
      <c r="H125" s="48" t="str">
        <f t="shared" si="21"/>
        <v>26404,00</v>
      </c>
    </row>
    <row r="126" spans="1:8" ht="30.75" customHeight="1">
      <c r="A126" s="39">
        <v>113</v>
      </c>
      <c r="B126" s="52" t="s">
        <v>211</v>
      </c>
      <c r="C126" s="80">
        <v>8110082090</v>
      </c>
      <c r="D126" s="39">
        <v>540</v>
      </c>
      <c r="E126" s="48" t="s">
        <v>212</v>
      </c>
      <c r="F126" s="48" t="str">
        <f t="shared" si="21"/>
        <v>26404,00</v>
      </c>
      <c r="G126" s="48" t="str">
        <f t="shared" si="21"/>
        <v>26404,00</v>
      </c>
      <c r="H126" s="48" t="str">
        <f t="shared" si="21"/>
        <v>26404,00</v>
      </c>
    </row>
    <row r="127" spans="1:8" ht="18" customHeight="1">
      <c r="A127" s="39">
        <v>114</v>
      </c>
      <c r="B127" s="52" t="s">
        <v>220</v>
      </c>
      <c r="C127" s="80">
        <v>8110082090</v>
      </c>
      <c r="D127" s="39">
        <v>540</v>
      </c>
      <c r="E127" s="48" t="s">
        <v>213</v>
      </c>
      <c r="F127" s="48" t="s">
        <v>260</v>
      </c>
      <c r="G127" s="48" t="s">
        <v>260</v>
      </c>
      <c r="H127" s="48" t="s">
        <v>260</v>
      </c>
    </row>
    <row r="128" spans="1:8" ht="25.5">
      <c r="A128" s="39">
        <v>115</v>
      </c>
      <c r="B128" s="45" t="s">
        <v>46</v>
      </c>
      <c r="C128" s="79">
        <v>9100000000</v>
      </c>
      <c r="D128" s="42"/>
      <c r="E128" s="44"/>
      <c r="F128" s="44" t="str">
        <f aca="true" t="shared" si="22" ref="F128:H133">+F129</f>
        <v>981018,00</v>
      </c>
      <c r="G128" s="44" t="str">
        <f t="shared" si="22"/>
        <v>940190,00</v>
      </c>
      <c r="H128" s="44" t="str">
        <f t="shared" si="22"/>
        <v>940190,00</v>
      </c>
    </row>
    <row r="129" spans="1:8" ht="12.75">
      <c r="A129" s="39">
        <v>116</v>
      </c>
      <c r="B129" s="98" t="s">
        <v>123</v>
      </c>
      <c r="C129" s="80">
        <v>9110000000</v>
      </c>
      <c r="D129" s="39"/>
      <c r="E129" s="48"/>
      <c r="F129" s="48" t="str">
        <f t="shared" si="22"/>
        <v>981018,00</v>
      </c>
      <c r="G129" s="48" t="str">
        <f t="shared" si="22"/>
        <v>940190,00</v>
      </c>
      <c r="H129" s="48" t="str">
        <f t="shared" si="22"/>
        <v>940190,00</v>
      </c>
    </row>
    <row r="130" spans="1:8" ht="38.25">
      <c r="A130" s="39">
        <v>117</v>
      </c>
      <c r="B130" s="98" t="s">
        <v>1</v>
      </c>
      <c r="C130" s="80">
        <v>9110080210</v>
      </c>
      <c r="D130" s="39"/>
      <c r="E130" s="48"/>
      <c r="F130" s="48" t="str">
        <f t="shared" si="22"/>
        <v>981018,00</v>
      </c>
      <c r="G130" s="48" t="str">
        <f t="shared" si="22"/>
        <v>940190,00</v>
      </c>
      <c r="H130" s="48" t="str">
        <f t="shared" si="22"/>
        <v>940190,00</v>
      </c>
    </row>
    <row r="131" spans="1:8" ht="38.25">
      <c r="A131" s="39">
        <v>118</v>
      </c>
      <c r="B131" s="98" t="s">
        <v>198</v>
      </c>
      <c r="C131" s="80">
        <v>9110080210</v>
      </c>
      <c r="D131" s="39">
        <v>100</v>
      </c>
      <c r="E131" s="48"/>
      <c r="F131" s="48" t="str">
        <f t="shared" si="22"/>
        <v>981018,00</v>
      </c>
      <c r="G131" s="48" t="str">
        <f t="shared" si="22"/>
        <v>940190,00</v>
      </c>
      <c r="H131" s="48" t="str">
        <f t="shared" si="22"/>
        <v>940190,00</v>
      </c>
    </row>
    <row r="132" spans="1:8" ht="12.75">
      <c r="A132" s="39">
        <v>119</v>
      </c>
      <c r="B132" s="49" t="s">
        <v>199</v>
      </c>
      <c r="C132" s="80">
        <v>9110080210</v>
      </c>
      <c r="D132" s="39">
        <v>120</v>
      </c>
      <c r="E132" s="48"/>
      <c r="F132" s="48" t="str">
        <f t="shared" si="22"/>
        <v>981018,00</v>
      </c>
      <c r="G132" s="48" t="str">
        <f t="shared" si="22"/>
        <v>940190,00</v>
      </c>
      <c r="H132" s="48" t="str">
        <f t="shared" si="22"/>
        <v>940190,00</v>
      </c>
    </row>
    <row r="133" spans="1:8" ht="12.75">
      <c r="A133" s="39">
        <v>120</v>
      </c>
      <c r="B133" s="49" t="s">
        <v>151</v>
      </c>
      <c r="C133" s="80">
        <v>9110080210</v>
      </c>
      <c r="D133" s="39">
        <v>120</v>
      </c>
      <c r="E133" s="48" t="s">
        <v>159</v>
      </c>
      <c r="F133" s="48" t="str">
        <f t="shared" si="22"/>
        <v>981018,00</v>
      </c>
      <c r="G133" s="48" t="str">
        <f t="shared" si="22"/>
        <v>940190,00</v>
      </c>
      <c r="H133" s="48" t="str">
        <f t="shared" si="22"/>
        <v>940190,00</v>
      </c>
    </row>
    <row r="134" spans="1:8" ht="25.5">
      <c r="A134" s="39">
        <v>121</v>
      </c>
      <c r="B134" s="98" t="s">
        <v>152</v>
      </c>
      <c r="C134" s="80">
        <v>9110080210</v>
      </c>
      <c r="D134" s="39">
        <v>120</v>
      </c>
      <c r="E134" s="48" t="s">
        <v>160</v>
      </c>
      <c r="F134" s="48" t="s">
        <v>352</v>
      </c>
      <c r="G134" s="48" t="s">
        <v>286</v>
      </c>
      <c r="H134" s="48" t="s">
        <v>286</v>
      </c>
    </row>
    <row r="135" spans="1:8" ht="12.75">
      <c r="A135" s="39">
        <v>122</v>
      </c>
      <c r="B135" s="98" t="s">
        <v>206</v>
      </c>
      <c r="C135" s="80"/>
      <c r="D135" s="39"/>
      <c r="E135" s="48"/>
      <c r="F135" s="48"/>
      <c r="G135" s="109">
        <v>193389.8</v>
      </c>
      <c r="H135" s="109">
        <v>384255.15</v>
      </c>
    </row>
    <row r="136" spans="1:8" ht="12.75">
      <c r="A136" s="179" t="s">
        <v>207</v>
      </c>
      <c r="B136" s="179"/>
      <c r="C136" s="38"/>
      <c r="D136" s="42"/>
      <c r="E136" s="44"/>
      <c r="F136" s="108">
        <f>+F128+F89+F78+F62+F41+F15</f>
        <v>8796802.49</v>
      </c>
      <c r="G136" s="108">
        <f>+G14+G89+G128+G135</f>
        <v>7735592</v>
      </c>
      <c r="H136" s="108">
        <f>+H14+H89+H128+H135</f>
        <v>7685103</v>
      </c>
    </row>
  </sheetData>
  <sheetProtection/>
  <mergeCells count="17">
    <mergeCell ref="D4:F4"/>
    <mergeCell ref="B7:F7"/>
    <mergeCell ref="C6:F6"/>
    <mergeCell ref="B5:F5"/>
    <mergeCell ref="D1:F1"/>
    <mergeCell ref="B2:F2"/>
    <mergeCell ref="C3:F3"/>
    <mergeCell ref="H11:H12"/>
    <mergeCell ref="A136:B136"/>
    <mergeCell ref="A9:F9"/>
    <mergeCell ref="A11:A12"/>
    <mergeCell ref="B11:B12"/>
    <mergeCell ref="C11:C12"/>
    <mergeCell ref="G11:G12"/>
    <mergeCell ref="D11:D12"/>
    <mergeCell ref="E11:E12"/>
    <mergeCell ref="F11:F12"/>
  </mergeCells>
  <printOptions/>
  <pageMargins left="0.7874015748031497" right="0.3937007874015748" top="0.984251968503937" bottom="0.1968503937007874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irina199402@outlook.com</cp:lastModifiedBy>
  <cp:lastPrinted>2021-12-29T17:54:57Z</cp:lastPrinted>
  <dcterms:created xsi:type="dcterms:W3CDTF">2010-12-02T07:50:49Z</dcterms:created>
  <dcterms:modified xsi:type="dcterms:W3CDTF">2022-07-08T06:53:28Z</dcterms:modified>
  <cp:category/>
  <cp:version/>
  <cp:contentType/>
  <cp:contentStatus/>
</cp:coreProperties>
</file>